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6888" windowHeight="2040" activeTab="0"/>
  </bookViews>
  <sheets>
    <sheet name="anul 2001" sheetId="1" r:id="rId1"/>
  </sheets>
  <definedNames>
    <definedName name="_xlnm.Print_Area" localSheetId="0">'anul 2001'!$A$1:$Z$41</definedName>
  </definedNames>
  <calcPr fullCalcOnLoad="1"/>
</workbook>
</file>

<file path=xl/sharedStrings.xml><?xml version="1.0" encoding="utf-8"?>
<sst xmlns="http://schemas.openxmlformats.org/spreadsheetml/2006/main" count="69" uniqueCount="57">
  <si>
    <t>Impotriva IFS</t>
  </si>
  <si>
    <t>total</t>
  </si>
  <si>
    <t>cîstig</t>
  </si>
  <si>
    <t>pierdute</t>
  </si>
  <si>
    <t>m. Chişinău</t>
  </si>
  <si>
    <t>UTA Gagauzia</t>
  </si>
  <si>
    <t>TOTAL</t>
  </si>
  <si>
    <t>Total</t>
  </si>
  <si>
    <t>materialele</t>
  </si>
  <si>
    <t xml:space="preserve">% total </t>
  </si>
  <si>
    <t>mun. Bălţi</t>
  </si>
  <si>
    <t>rl.Cahul</t>
  </si>
  <si>
    <t>rl.Taraclia</t>
  </si>
  <si>
    <t>rl.Criuleni</t>
  </si>
  <si>
    <t>rl. Edineţ</t>
  </si>
  <si>
    <t>rl. Orhei</t>
  </si>
  <si>
    <t xml:space="preserve">rl.Hînceşti </t>
  </si>
  <si>
    <t>rl. Soroca</t>
  </si>
  <si>
    <t>rl.Căuşeni</t>
  </si>
  <si>
    <t>rl.Ungheni</t>
  </si>
  <si>
    <t>rl. Anenii-Noi</t>
  </si>
  <si>
    <t>rl.Basarabeasca</t>
  </si>
  <si>
    <t>rl.Briceni</t>
  </si>
  <si>
    <t>rl.Cantemir</t>
  </si>
  <si>
    <t>rl.Călăraşi</t>
  </si>
  <si>
    <t>rl.Cimişlia</t>
  </si>
  <si>
    <t>rl.Donduşeni</t>
  </si>
  <si>
    <t>rl.Drochia</t>
  </si>
  <si>
    <t>rl Dubăsari</t>
  </si>
  <si>
    <t>rl Făleşti</t>
  </si>
  <si>
    <t>rl.Glodeni</t>
  </si>
  <si>
    <t>rl.Floreşti</t>
  </si>
  <si>
    <t>rl.Ialoveni</t>
  </si>
  <si>
    <t>rl.Leova</t>
  </si>
  <si>
    <t>rl.Nisporeni</t>
  </si>
  <si>
    <t>rl.Ocniţa</t>
  </si>
  <si>
    <t>rl.Rezina</t>
  </si>
  <si>
    <t>rl.Rîşcani</t>
  </si>
  <si>
    <t>rl.Sîngerei</t>
  </si>
  <si>
    <t>rl.Străşeni</t>
  </si>
  <si>
    <t>rl Ştefan-Vodă</t>
  </si>
  <si>
    <t xml:space="preserve">IFS teritoriale </t>
  </si>
  <si>
    <t>cîştigat</t>
  </si>
  <si>
    <t>rl.Teleneşti</t>
  </si>
  <si>
    <t>finisate</t>
  </si>
  <si>
    <t>rl.Şoldaneşti</t>
  </si>
  <si>
    <t>pierdut</t>
  </si>
  <si>
    <t xml:space="preserve">    N.Ciobanu</t>
  </si>
  <si>
    <t>%total</t>
  </si>
  <si>
    <t>impotriva contribuabililor</t>
  </si>
  <si>
    <t>Ex: N.Ciobanu    Tel: 82-34-39</t>
  </si>
  <si>
    <t>în proces de exam</t>
  </si>
  <si>
    <t>suma mii</t>
  </si>
  <si>
    <t xml:space="preserve">suma mii </t>
  </si>
  <si>
    <t>în pr. de ex.</t>
  </si>
  <si>
    <t>examinar</t>
  </si>
  <si>
    <t xml:space="preserve">Informaţia privind examinarea dosarelor în instanţa de judecată anul 2014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</si>
</sst>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L&quot;;\-#,##0&quot;L&quot;"/>
    <numFmt numFmtId="181" formatCode="#,##0&quot;L&quot;;[Red]\-#,##0&quot;L&quot;"/>
    <numFmt numFmtId="182" formatCode="#,##0.00&quot;L&quot;;\-#,##0.00&quot;L&quot;"/>
    <numFmt numFmtId="183" formatCode="#,##0.00&quot;L&quot;;[Red]\-#,##0.00&quot;L&quot;"/>
    <numFmt numFmtId="184" formatCode="_-* #,##0&quot;L&quot;_-;\-* #,##0&quot;L&quot;_-;_-* &quot;-&quot;&quot;L&quot;_-;_-@_-"/>
    <numFmt numFmtId="185" formatCode="_-* #,##0_L_-;\-* #,##0_L_-;_-* &quot;-&quot;_L_-;_-@_-"/>
    <numFmt numFmtId="186" formatCode="_-* #,##0.00&quot;L&quot;_-;\-* #,##0.00&quot;L&quot;_-;_-* &quot;-&quot;??&quot;L&quot;_-;_-@_-"/>
    <numFmt numFmtId="187" formatCode="_-* #,##0.00_L_-;\-* #,##0.00_L_-;_-* &quot;-&quot;??_L_-;_-@_-"/>
    <numFmt numFmtId="188" formatCode="0.0000"/>
    <numFmt numFmtId="189" formatCode="0.000"/>
    <numFmt numFmtId="190" formatCode="0.0"/>
    <numFmt numFmtId="191" formatCode="0.0%"/>
    <numFmt numFmtId="192" formatCode="0.00;[Red]0.00"/>
    <numFmt numFmtId="193" formatCode="0;[Red]0"/>
    <numFmt numFmtId="194" formatCode="0.0;[Red]0.0"/>
  </numFmts>
  <fonts count="53">
    <font>
      <sz val="10"/>
      <name val="Arial"/>
      <family val="0"/>
    </font>
    <font>
      <sz val="12"/>
      <name val="Book Antiqua"/>
      <family val="1"/>
    </font>
    <font>
      <b/>
      <sz val="13"/>
      <name val="Times New Roman CE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2"/>
      <name val="Book Antiqua"/>
      <family val="1"/>
    </font>
    <font>
      <i/>
      <u val="single"/>
      <sz val="12"/>
      <name val="Book Antiqua"/>
      <family val="1"/>
    </font>
    <font>
      <i/>
      <sz val="12"/>
      <color indexed="8"/>
      <name val="Book Antiqua"/>
      <family val="1"/>
    </font>
    <font>
      <b/>
      <sz val="12"/>
      <name val="Book Antiqua"/>
      <family val="1"/>
    </font>
    <font>
      <b/>
      <sz val="11"/>
      <name val="Times New Roman CE"/>
      <family val="1"/>
    </font>
    <font>
      <sz val="11"/>
      <name val="Arial"/>
      <family val="2"/>
    </font>
    <font>
      <sz val="11"/>
      <name val="Book Antiqua"/>
      <family val="1"/>
    </font>
    <font>
      <b/>
      <i/>
      <sz val="11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10"/>
      <color indexed="8"/>
      <name val="Times New Roman CE"/>
      <family val="0"/>
    </font>
    <font>
      <sz val="10"/>
      <name val="Times New Roman CE"/>
      <family val="0"/>
    </font>
    <font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193" fontId="1" fillId="0" borderId="0" xfId="0" applyNumberFormat="1" applyFont="1" applyAlignment="1">
      <alignment wrapText="1"/>
    </xf>
    <xf numFmtId="193" fontId="1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9" fontId="9" fillId="0" borderId="11" xfId="59" applyNumberFormat="1" applyFont="1" applyBorder="1" applyAlignment="1">
      <alignment/>
    </xf>
    <xf numFmtId="9" fontId="9" fillId="0" borderId="11" xfId="59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193" fontId="9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/>
    </xf>
    <xf numFmtId="193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193" fontId="11" fillId="0" borderId="0" xfId="0" applyNumberFormat="1" applyFont="1" applyAlignment="1">
      <alignment wrapText="1"/>
    </xf>
    <xf numFmtId="193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14" fillId="33" borderId="15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4" fillId="33" borderId="18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4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9" fontId="14" fillId="0" borderId="11" xfId="59" applyNumberFormat="1" applyFont="1" applyBorder="1" applyAlignment="1">
      <alignment wrapText="1"/>
    </xf>
    <xf numFmtId="9" fontId="14" fillId="0" borderId="11" xfId="59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9" fontId="14" fillId="0" borderId="11" xfId="59" applyNumberFormat="1" applyFont="1" applyBorder="1" applyAlignment="1">
      <alignment/>
    </xf>
    <xf numFmtId="9" fontId="14" fillId="0" borderId="11" xfId="59" applyNumberFormat="1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1" fillId="0" borderId="16" xfId="0" applyFont="1" applyBorder="1" applyAlignment="1">
      <alignment/>
    </xf>
    <xf numFmtId="0" fontId="1" fillId="0" borderId="13" xfId="0" applyFont="1" applyBorder="1" applyAlignment="1">
      <alignment/>
    </xf>
    <xf numFmtId="19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193" fontId="1" fillId="0" borderId="13" xfId="0" applyNumberFormat="1" applyFont="1" applyBorder="1" applyAlignment="1">
      <alignment wrapText="1"/>
    </xf>
    <xf numFmtId="19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4" fillId="33" borderId="20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14" fillId="33" borderId="22" xfId="0" applyFont="1" applyFill="1" applyBorder="1" applyAlignment="1">
      <alignment horizontal="center" wrapText="1"/>
    </xf>
    <xf numFmtId="9" fontId="14" fillId="0" borderId="22" xfId="59" applyNumberFormat="1" applyFont="1" applyBorder="1" applyAlignment="1">
      <alignment horizontal="center" wrapText="1"/>
    </xf>
    <xf numFmtId="9" fontId="14" fillId="0" borderId="22" xfId="59" applyNumberFormat="1" applyFont="1" applyBorder="1" applyAlignment="1">
      <alignment horizontal="center"/>
    </xf>
    <xf numFmtId="9" fontId="9" fillId="0" borderId="22" xfId="59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9" fontId="5" fillId="0" borderId="13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7" fillId="0" borderId="13" xfId="0" applyFont="1" applyBorder="1" applyAlignment="1">
      <alignment horizontal="center"/>
    </xf>
    <xf numFmtId="192" fontId="14" fillId="0" borderId="13" xfId="0" applyNumberFormat="1" applyFont="1" applyBorder="1" applyAlignment="1">
      <alignment horizontal="center" wrapText="1"/>
    </xf>
    <xf numFmtId="192" fontId="14" fillId="0" borderId="11" xfId="0" applyNumberFormat="1" applyFont="1" applyBorder="1" applyAlignment="1">
      <alignment wrapText="1"/>
    </xf>
    <xf numFmtId="192" fontId="14" fillId="0" borderId="13" xfId="0" applyNumberFormat="1" applyFont="1" applyBorder="1" applyAlignment="1">
      <alignment wrapText="1"/>
    </xf>
    <xf numFmtId="192" fontId="16" fillId="0" borderId="13" xfId="0" applyNumberFormat="1" applyFont="1" applyBorder="1" applyAlignment="1">
      <alignment wrapText="1"/>
    </xf>
    <xf numFmtId="192" fontId="9" fillId="0" borderId="13" xfId="0" applyNumberFormat="1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192" fontId="1" fillId="0" borderId="13" xfId="0" applyNumberFormat="1" applyFont="1" applyBorder="1" applyAlignment="1">
      <alignment wrapText="1"/>
    </xf>
    <xf numFmtId="192" fontId="9" fillId="0" borderId="13" xfId="0" applyNumberFormat="1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94" fontId="14" fillId="0" borderId="11" xfId="0" applyNumberFormat="1" applyFont="1" applyBorder="1" applyAlignment="1">
      <alignment wrapText="1"/>
    </xf>
    <xf numFmtId="194" fontId="14" fillId="0" borderId="13" xfId="0" applyNumberFormat="1" applyFont="1" applyBorder="1" applyAlignment="1">
      <alignment wrapText="1"/>
    </xf>
    <xf numFmtId="194" fontId="16" fillId="0" borderId="13" xfId="0" applyNumberFormat="1" applyFont="1" applyBorder="1" applyAlignment="1">
      <alignment wrapText="1"/>
    </xf>
    <xf numFmtId="0" fontId="1" fillId="0" borderId="16" xfId="0" applyFont="1" applyBorder="1" applyAlignment="1">
      <alignment/>
    </xf>
    <xf numFmtId="192" fontId="1" fillId="0" borderId="16" xfId="0" applyNumberFormat="1" applyFont="1" applyBorder="1" applyAlignment="1">
      <alignment/>
    </xf>
    <xf numFmtId="192" fontId="1" fillId="0" borderId="16" xfId="0" applyNumberFormat="1" applyFont="1" applyBorder="1" applyAlignment="1">
      <alignment wrapText="1"/>
    </xf>
    <xf numFmtId="193" fontId="1" fillId="0" borderId="16" xfId="0" applyNumberFormat="1" applyFont="1" applyBorder="1" applyAlignment="1">
      <alignment wrapText="1"/>
    </xf>
    <xf numFmtId="19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192" fontId="14" fillId="0" borderId="11" xfId="0" applyNumberFormat="1" applyFont="1" applyBorder="1" applyAlignment="1">
      <alignment horizontal="center" wrapText="1"/>
    </xf>
    <xf numFmtId="192" fontId="14" fillId="0" borderId="13" xfId="0" applyNumberFormat="1" applyFont="1" applyBorder="1" applyAlignment="1">
      <alignment horizontal="center" wrapText="1"/>
    </xf>
    <xf numFmtId="193" fontId="14" fillId="0" borderId="11" xfId="0" applyNumberFormat="1" applyFont="1" applyBorder="1" applyAlignment="1">
      <alignment horizontal="center" wrapText="1"/>
    </xf>
    <xf numFmtId="193" fontId="14" fillId="0" borderId="13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110" zoomScaleNormal="75" zoomScaleSheetLayoutView="110" zoomScalePageLayoutView="0" workbookViewId="0" topLeftCell="A28">
      <selection activeCell="AA1" sqref="AA1:AA16384"/>
    </sheetView>
  </sheetViews>
  <sheetFormatPr defaultColWidth="9.140625" defaultRowHeight="12.75"/>
  <cols>
    <col min="1" max="1" width="11.140625" style="2" customWidth="1"/>
    <col min="2" max="2" width="0.42578125" style="2" customWidth="1"/>
    <col min="3" max="3" width="6.7109375" style="2" customWidth="1"/>
    <col min="4" max="4" width="4.8515625" style="2" hidden="1" customWidth="1"/>
    <col min="5" max="5" width="15.57421875" style="10" customWidth="1"/>
    <col min="6" max="6" width="5.8515625" style="2" customWidth="1"/>
    <col min="7" max="7" width="12.421875" style="11" customWidth="1"/>
    <col min="8" max="8" width="5.140625" style="2" customWidth="1"/>
    <col min="9" max="9" width="9.140625" style="13" customWidth="1"/>
    <col min="10" max="10" width="6.00390625" style="2" customWidth="1"/>
    <col min="11" max="11" width="9.00390625" style="14" customWidth="1"/>
    <col min="12" max="12" width="5.140625" style="11" customWidth="1"/>
    <col min="13" max="13" width="6.57421875" style="2" customWidth="1"/>
    <col min="14" max="14" width="10.8515625" style="2" customWidth="1"/>
    <col min="15" max="15" width="5.57421875" style="2" customWidth="1"/>
    <col min="16" max="16" width="15.7109375" style="11" customWidth="1"/>
    <col min="17" max="17" width="5.421875" style="1" customWidth="1"/>
    <col min="18" max="18" width="11.7109375" style="1" customWidth="1"/>
    <col min="19" max="19" width="6.00390625" style="1" customWidth="1"/>
    <col min="20" max="20" width="10.7109375" style="1" customWidth="1"/>
    <col min="21" max="21" width="5.421875" style="1" customWidth="1"/>
    <col min="22" max="22" width="6.28125" style="1" customWidth="1"/>
    <col min="23" max="23" width="11.28125" style="11" customWidth="1"/>
    <col min="24" max="24" width="10.7109375" style="1" customWidth="1"/>
    <col min="25" max="26" width="9.00390625" style="1" customWidth="1"/>
    <col min="27" max="27" width="11.140625" style="56" bestFit="1" customWidth="1"/>
    <col min="28" max="16384" width="9.140625" style="1" customWidth="1"/>
  </cols>
  <sheetData>
    <row r="1" spans="1:26" ht="18.75" customHeight="1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7" s="11" customFormat="1" ht="29.25" customHeight="1">
      <c r="A2" s="91" t="s">
        <v>41</v>
      </c>
      <c r="B2" s="32"/>
      <c r="C2" s="91" t="s">
        <v>7</v>
      </c>
      <c r="D2" s="91"/>
      <c r="E2" s="91"/>
      <c r="F2" s="91" t="s">
        <v>0</v>
      </c>
      <c r="G2" s="91"/>
      <c r="H2" s="91"/>
      <c r="I2" s="91"/>
      <c r="J2" s="91"/>
      <c r="K2" s="91"/>
      <c r="L2" s="91"/>
      <c r="M2" s="91"/>
      <c r="N2" s="91"/>
      <c r="O2" s="92" t="s">
        <v>49</v>
      </c>
      <c r="P2" s="93"/>
      <c r="Q2" s="93"/>
      <c r="R2" s="93"/>
      <c r="S2" s="93"/>
      <c r="T2" s="93"/>
      <c r="U2" s="93"/>
      <c r="V2" s="93"/>
      <c r="W2" s="93"/>
      <c r="X2" s="33" t="s">
        <v>48</v>
      </c>
      <c r="Y2" s="34" t="s">
        <v>9</v>
      </c>
      <c r="Z2" s="57" t="s">
        <v>9</v>
      </c>
      <c r="AA2" s="53"/>
    </row>
    <row r="3" spans="1:27" s="11" customFormat="1" ht="32.25" customHeight="1">
      <c r="A3" s="91"/>
      <c r="B3" s="35"/>
      <c r="C3" s="90" t="s">
        <v>8</v>
      </c>
      <c r="D3" s="36"/>
      <c r="E3" s="94" t="s">
        <v>53</v>
      </c>
      <c r="F3" s="90" t="s">
        <v>1</v>
      </c>
      <c r="G3" s="90" t="s">
        <v>52</v>
      </c>
      <c r="H3" s="90" t="s">
        <v>2</v>
      </c>
      <c r="I3" s="96" t="s">
        <v>52</v>
      </c>
      <c r="J3" s="90" t="s">
        <v>3</v>
      </c>
      <c r="K3" s="96" t="s">
        <v>52</v>
      </c>
      <c r="L3" s="90" t="s">
        <v>44</v>
      </c>
      <c r="M3" s="90" t="s">
        <v>51</v>
      </c>
      <c r="N3" s="90" t="s">
        <v>52</v>
      </c>
      <c r="O3" s="90" t="s">
        <v>1</v>
      </c>
      <c r="P3" s="90" t="s">
        <v>53</v>
      </c>
      <c r="Q3" s="90" t="s">
        <v>2</v>
      </c>
      <c r="R3" s="90" t="s">
        <v>52</v>
      </c>
      <c r="S3" s="90" t="s">
        <v>3</v>
      </c>
      <c r="T3" s="90" t="s">
        <v>52</v>
      </c>
      <c r="U3" s="90" t="s">
        <v>44</v>
      </c>
      <c r="V3" s="90" t="s">
        <v>54</v>
      </c>
      <c r="W3" s="90" t="s">
        <v>52</v>
      </c>
      <c r="X3" s="37" t="s">
        <v>46</v>
      </c>
      <c r="Y3" s="37" t="s">
        <v>42</v>
      </c>
      <c r="Z3" s="58" t="s">
        <v>55</v>
      </c>
      <c r="AA3" s="53"/>
    </row>
    <row r="4" spans="1:27" s="11" customFormat="1" ht="31.5" customHeight="1">
      <c r="A4" s="91"/>
      <c r="B4" s="38"/>
      <c r="C4" s="91"/>
      <c r="D4" s="39"/>
      <c r="E4" s="95"/>
      <c r="F4" s="91"/>
      <c r="G4" s="91"/>
      <c r="H4" s="91"/>
      <c r="I4" s="97"/>
      <c r="J4" s="91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40"/>
      <c r="Y4" s="40"/>
      <c r="Z4" s="59"/>
      <c r="AA4" s="53"/>
    </row>
    <row r="5" spans="1:27" s="12" customFormat="1" ht="31.5" customHeight="1">
      <c r="A5" s="73" t="s">
        <v>4</v>
      </c>
      <c r="B5" s="41"/>
      <c r="C5" s="42">
        <f>SUM(O5)+F5</f>
        <v>721</v>
      </c>
      <c r="D5" s="41"/>
      <c r="E5" s="68">
        <f>SUM(P5)+G5</f>
        <v>348067.10000000003</v>
      </c>
      <c r="F5" s="43">
        <f>SUM(M5)+L5</f>
        <v>655</v>
      </c>
      <c r="G5" s="69">
        <f>SUM(N5)+K5+I5</f>
        <v>326628.4</v>
      </c>
      <c r="H5" s="43">
        <v>160</v>
      </c>
      <c r="I5" s="80">
        <v>39024.7</v>
      </c>
      <c r="J5" s="43">
        <v>44</v>
      </c>
      <c r="K5" s="80">
        <v>26421.9</v>
      </c>
      <c r="L5" s="43">
        <f>SUM(H5)+J5</f>
        <v>204</v>
      </c>
      <c r="M5" s="43">
        <v>451</v>
      </c>
      <c r="N5" s="69">
        <v>261181.8</v>
      </c>
      <c r="O5" s="43">
        <f>SUM(U5)+V5</f>
        <v>66</v>
      </c>
      <c r="P5" s="43">
        <f>SUM(W5)+T5+R5</f>
        <v>21438.699999999997</v>
      </c>
      <c r="Q5" s="43">
        <v>6</v>
      </c>
      <c r="R5" s="43">
        <v>8476.9</v>
      </c>
      <c r="S5" s="43">
        <v>2</v>
      </c>
      <c r="T5" s="43">
        <v>0</v>
      </c>
      <c r="U5" s="43">
        <f>SUM(Q5)+S5</f>
        <v>8</v>
      </c>
      <c r="V5" s="43">
        <v>58</v>
      </c>
      <c r="W5" s="43">
        <v>12961.8</v>
      </c>
      <c r="X5" s="44">
        <f>(J5+S5)/(C5)</f>
        <v>0.0638002773925104</v>
      </c>
      <c r="Y5" s="45">
        <f>(H5+Q5)/(C5)</f>
        <v>0.2302357836338419</v>
      </c>
      <c r="Z5" s="60">
        <f>(M5+V5)/C5</f>
        <v>0.7059639389736477</v>
      </c>
      <c r="AA5" s="65"/>
    </row>
    <row r="6" spans="1:27" s="5" customFormat="1" ht="15.75">
      <c r="A6" s="67" t="s">
        <v>10</v>
      </c>
      <c r="B6" s="46"/>
      <c r="C6" s="42">
        <f aca="true" t="shared" si="0" ref="C6:C39">SUM(O6)+F6</f>
        <v>46</v>
      </c>
      <c r="D6" s="46"/>
      <c r="E6" s="68">
        <f aca="true" t="shared" si="1" ref="E6:E39">SUM(P6)+G6</f>
        <v>14508.4</v>
      </c>
      <c r="F6" s="43">
        <f aca="true" t="shared" si="2" ref="F6:F39">SUM(M6)+L6</f>
        <v>43</v>
      </c>
      <c r="G6" s="69">
        <f aca="true" t="shared" si="3" ref="G6:G39">SUM(N6)+K6+I6</f>
        <v>14508.4</v>
      </c>
      <c r="H6" s="78">
        <v>23</v>
      </c>
      <c r="I6" s="81">
        <v>1541</v>
      </c>
      <c r="J6" s="78">
        <v>1</v>
      </c>
      <c r="K6" s="81">
        <v>65.8</v>
      </c>
      <c r="L6" s="43">
        <f aca="true" t="shared" si="4" ref="L6:L40">SUM(H6)+J6</f>
        <v>24</v>
      </c>
      <c r="M6" s="78">
        <v>19</v>
      </c>
      <c r="N6" s="70">
        <v>12901.6</v>
      </c>
      <c r="O6" s="43">
        <f aca="true" t="shared" si="5" ref="O6:O39">SUM(U6)+V6</f>
        <v>3</v>
      </c>
      <c r="P6" s="43">
        <f aca="true" t="shared" si="6" ref="P6:P39">SUM(W6)+T6+R6</f>
        <v>0</v>
      </c>
      <c r="Q6" s="78">
        <v>2</v>
      </c>
      <c r="R6" s="78">
        <v>0</v>
      </c>
      <c r="S6" s="78">
        <v>0</v>
      </c>
      <c r="T6" s="78">
        <v>0</v>
      </c>
      <c r="U6" s="43">
        <f aca="true" t="shared" si="7" ref="U6:U39">SUM(Q6)+S6</f>
        <v>2</v>
      </c>
      <c r="V6" s="78">
        <v>1</v>
      </c>
      <c r="W6" s="43">
        <v>0</v>
      </c>
      <c r="X6" s="47">
        <f aca="true" t="shared" si="8" ref="X6:X40">(J6+S6)/(C6)</f>
        <v>0.021739130434782608</v>
      </c>
      <c r="Y6" s="48">
        <f aca="true" t="shared" si="9" ref="Y6:Y40">(H6+Q6)/(C6)</f>
        <v>0.5434782608695652</v>
      </c>
      <c r="Z6" s="61">
        <f aca="true" t="shared" si="10" ref="Z6:Z40">(M6+V6)/C6</f>
        <v>0.43478260869565216</v>
      </c>
      <c r="AA6" s="65"/>
    </row>
    <row r="7" spans="1:27" s="8" customFormat="1" ht="15.75">
      <c r="A7" s="74" t="s">
        <v>11</v>
      </c>
      <c r="B7" s="46"/>
      <c r="C7" s="42">
        <f t="shared" si="0"/>
        <v>39</v>
      </c>
      <c r="D7" s="46"/>
      <c r="E7" s="68">
        <f t="shared" si="1"/>
        <v>2035.3</v>
      </c>
      <c r="F7" s="43">
        <f t="shared" si="2"/>
        <v>39</v>
      </c>
      <c r="G7" s="69">
        <f t="shared" si="3"/>
        <v>2029.3</v>
      </c>
      <c r="H7" s="79">
        <v>29</v>
      </c>
      <c r="I7" s="82">
        <v>1693.8</v>
      </c>
      <c r="J7" s="79">
        <v>3</v>
      </c>
      <c r="K7" s="82">
        <v>3.7</v>
      </c>
      <c r="L7" s="43">
        <f t="shared" si="4"/>
        <v>32</v>
      </c>
      <c r="M7" s="79">
        <v>7</v>
      </c>
      <c r="N7" s="71">
        <v>331.8</v>
      </c>
      <c r="O7" s="43">
        <f t="shared" si="5"/>
        <v>0</v>
      </c>
      <c r="P7" s="43">
        <f t="shared" si="6"/>
        <v>6</v>
      </c>
      <c r="Q7" s="79">
        <v>0</v>
      </c>
      <c r="R7" s="79">
        <v>0</v>
      </c>
      <c r="S7" s="79">
        <v>0</v>
      </c>
      <c r="T7" s="79">
        <v>0</v>
      </c>
      <c r="U7" s="43">
        <f t="shared" si="7"/>
        <v>0</v>
      </c>
      <c r="V7" s="79">
        <v>0</v>
      </c>
      <c r="W7" s="49">
        <v>6</v>
      </c>
      <c r="X7" s="47">
        <f t="shared" si="8"/>
        <v>0.07692307692307693</v>
      </c>
      <c r="Y7" s="48">
        <f t="shared" si="9"/>
        <v>0.7435897435897436</v>
      </c>
      <c r="Z7" s="61">
        <f t="shared" si="10"/>
        <v>0.1794871794871795</v>
      </c>
      <c r="AA7" s="65"/>
    </row>
    <row r="8" spans="1:27" ht="15.75">
      <c r="A8" s="67" t="s">
        <v>12</v>
      </c>
      <c r="B8" s="46"/>
      <c r="C8" s="42">
        <f t="shared" si="0"/>
        <v>9</v>
      </c>
      <c r="D8" s="46"/>
      <c r="E8" s="68">
        <f t="shared" si="1"/>
        <v>909.5</v>
      </c>
      <c r="F8" s="43">
        <f t="shared" si="2"/>
        <v>9</v>
      </c>
      <c r="G8" s="69">
        <f t="shared" si="3"/>
        <v>909.5</v>
      </c>
      <c r="H8" s="78">
        <v>2</v>
      </c>
      <c r="I8" s="81">
        <v>10</v>
      </c>
      <c r="J8" s="78">
        <v>1</v>
      </c>
      <c r="K8" s="81">
        <v>50</v>
      </c>
      <c r="L8" s="43">
        <f t="shared" si="4"/>
        <v>3</v>
      </c>
      <c r="M8" s="78">
        <v>6</v>
      </c>
      <c r="N8" s="70">
        <v>849.5</v>
      </c>
      <c r="O8" s="43">
        <f t="shared" si="5"/>
        <v>0</v>
      </c>
      <c r="P8" s="43">
        <f t="shared" si="6"/>
        <v>0</v>
      </c>
      <c r="Q8" s="78">
        <v>0</v>
      </c>
      <c r="R8" s="78">
        <v>0</v>
      </c>
      <c r="S8" s="78">
        <v>0</v>
      </c>
      <c r="T8" s="78">
        <v>0</v>
      </c>
      <c r="U8" s="43">
        <f t="shared" si="7"/>
        <v>0</v>
      </c>
      <c r="V8" s="78">
        <v>0</v>
      </c>
      <c r="W8" s="43">
        <v>0</v>
      </c>
      <c r="X8" s="47">
        <f t="shared" si="8"/>
        <v>0.1111111111111111</v>
      </c>
      <c r="Y8" s="48">
        <f t="shared" si="9"/>
        <v>0.2222222222222222</v>
      </c>
      <c r="Z8" s="61">
        <f t="shared" si="10"/>
        <v>0.6666666666666666</v>
      </c>
      <c r="AA8" s="65"/>
    </row>
    <row r="9" spans="1:27" s="6" customFormat="1" ht="15.75">
      <c r="A9" s="67" t="s">
        <v>13</v>
      </c>
      <c r="B9" s="46"/>
      <c r="C9" s="42">
        <f t="shared" si="0"/>
        <v>25</v>
      </c>
      <c r="D9" s="46"/>
      <c r="E9" s="68">
        <f t="shared" si="1"/>
        <v>4189.07</v>
      </c>
      <c r="F9" s="43">
        <f t="shared" si="2"/>
        <v>22</v>
      </c>
      <c r="G9" s="69">
        <f t="shared" si="3"/>
        <v>4174.07</v>
      </c>
      <c r="H9" s="78">
        <v>7</v>
      </c>
      <c r="I9" s="81">
        <v>729.28</v>
      </c>
      <c r="J9" s="78">
        <v>1</v>
      </c>
      <c r="K9" s="81">
        <v>0.7</v>
      </c>
      <c r="L9" s="43">
        <f t="shared" si="4"/>
        <v>8</v>
      </c>
      <c r="M9" s="78">
        <v>14</v>
      </c>
      <c r="N9" s="70">
        <v>3444.09</v>
      </c>
      <c r="O9" s="43">
        <f t="shared" si="5"/>
        <v>3</v>
      </c>
      <c r="P9" s="43">
        <f t="shared" si="6"/>
        <v>15</v>
      </c>
      <c r="Q9" s="78">
        <v>0</v>
      </c>
      <c r="R9" s="78">
        <v>0</v>
      </c>
      <c r="S9" s="78">
        <v>2</v>
      </c>
      <c r="T9" s="78">
        <v>10</v>
      </c>
      <c r="U9" s="43">
        <f t="shared" si="7"/>
        <v>2</v>
      </c>
      <c r="V9" s="78">
        <v>1</v>
      </c>
      <c r="W9" s="43">
        <v>5</v>
      </c>
      <c r="X9" s="47">
        <f t="shared" si="8"/>
        <v>0.12</v>
      </c>
      <c r="Y9" s="48">
        <f t="shared" si="9"/>
        <v>0.28</v>
      </c>
      <c r="Z9" s="61">
        <f t="shared" si="10"/>
        <v>0.6</v>
      </c>
      <c r="AA9" s="65"/>
    </row>
    <row r="10" spans="1:27" s="5" customFormat="1" ht="15.75">
      <c r="A10" s="67" t="s">
        <v>14</v>
      </c>
      <c r="B10" s="46"/>
      <c r="C10" s="42">
        <f t="shared" si="0"/>
        <v>15</v>
      </c>
      <c r="D10" s="46"/>
      <c r="E10" s="68">
        <f t="shared" si="1"/>
        <v>80373.09999999999</v>
      </c>
      <c r="F10" s="43">
        <f t="shared" si="2"/>
        <v>13</v>
      </c>
      <c r="G10" s="69">
        <f t="shared" si="3"/>
        <v>80037.2</v>
      </c>
      <c r="H10" s="78">
        <v>9</v>
      </c>
      <c r="I10" s="81">
        <v>79734.8</v>
      </c>
      <c r="J10" s="78">
        <v>2</v>
      </c>
      <c r="K10" s="81">
        <v>213.5</v>
      </c>
      <c r="L10" s="43">
        <f t="shared" si="4"/>
        <v>11</v>
      </c>
      <c r="M10" s="78">
        <v>2</v>
      </c>
      <c r="N10" s="70">
        <v>88.9</v>
      </c>
      <c r="O10" s="43">
        <f t="shared" si="5"/>
        <v>2</v>
      </c>
      <c r="P10" s="43">
        <f t="shared" si="6"/>
        <v>335.9</v>
      </c>
      <c r="Q10" s="78">
        <v>2</v>
      </c>
      <c r="R10" s="78">
        <v>335.9</v>
      </c>
      <c r="S10" s="78">
        <v>0</v>
      </c>
      <c r="T10" s="78">
        <v>0</v>
      </c>
      <c r="U10" s="43">
        <f t="shared" si="7"/>
        <v>2</v>
      </c>
      <c r="V10" s="78">
        <v>0</v>
      </c>
      <c r="W10" s="43">
        <v>0</v>
      </c>
      <c r="X10" s="47">
        <f t="shared" si="8"/>
        <v>0.13333333333333333</v>
      </c>
      <c r="Y10" s="48">
        <f t="shared" si="9"/>
        <v>0.7333333333333333</v>
      </c>
      <c r="Z10" s="61">
        <f t="shared" si="10"/>
        <v>0.13333333333333333</v>
      </c>
      <c r="AA10" s="65"/>
    </row>
    <row r="11" spans="1:27" s="6" customFormat="1" ht="15.75">
      <c r="A11" s="67" t="s">
        <v>15</v>
      </c>
      <c r="B11" s="46"/>
      <c r="C11" s="42">
        <f t="shared" si="0"/>
        <v>145</v>
      </c>
      <c r="D11" s="46"/>
      <c r="E11" s="68">
        <f t="shared" si="1"/>
        <v>34084.9</v>
      </c>
      <c r="F11" s="43">
        <f t="shared" si="2"/>
        <v>20</v>
      </c>
      <c r="G11" s="69">
        <f t="shared" si="3"/>
        <v>33918.3</v>
      </c>
      <c r="H11" s="78">
        <v>3</v>
      </c>
      <c r="I11" s="81">
        <v>2268</v>
      </c>
      <c r="J11" s="78">
        <v>3</v>
      </c>
      <c r="K11" s="81">
        <v>144</v>
      </c>
      <c r="L11" s="43">
        <f t="shared" si="4"/>
        <v>6</v>
      </c>
      <c r="M11" s="78">
        <v>14</v>
      </c>
      <c r="N11" s="70">
        <v>31506.3</v>
      </c>
      <c r="O11" s="43">
        <f t="shared" si="5"/>
        <v>125</v>
      </c>
      <c r="P11" s="43">
        <f t="shared" si="6"/>
        <v>166.6</v>
      </c>
      <c r="Q11" s="78">
        <v>116</v>
      </c>
      <c r="R11" s="78">
        <v>154.2</v>
      </c>
      <c r="S11" s="78">
        <v>0</v>
      </c>
      <c r="T11" s="78">
        <v>0</v>
      </c>
      <c r="U11" s="43">
        <f t="shared" si="7"/>
        <v>116</v>
      </c>
      <c r="V11" s="78">
        <v>9</v>
      </c>
      <c r="W11" s="43">
        <v>12.4</v>
      </c>
      <c r="X11" s="47">
        <f t="shared" si="8"/>
        <v>0.020689655172413793</v>
      </c>
      <c r="Y11" s="48">
        <f t="shared" si="9"/>
        <v>0.8206896551724138</v>
      </c>
      <c r="Z11" s="61">
        <f t="shared" si="10"/>
        <v>0.15862068965517243</v>
      </c>
      <c r="AA11" s="65"/>
    </row>
    <row r="12" spans="1:27" s="5" customFormat="1" ht="15.75">
      <c r="A12" s="67" t="s">
        <v>16</v>
      </c>
      <c r="B12" s="46"/>
      <c r="C12" s="42">
        <f t="shared" si="0"/>
        <v>17</v>
      </c>
      <c r="D12" s="46"/>
      <c r="E12" s="68">
        <f t="shared" si="1"/>
        <v>1044.62</v>
      </c>
      <c r="F12" s="43">
        <f t="shared" si="2"/>
        <v>15</v>
      </c>
      <c r="G12" s="69">
        <f t="shared" si="3"/>
        <v>835.93</v>
      </c>
      <c r="H12" s="78">
        <v>7</v>
      </c>
      <c r="I12" s="81">
        <v>56.61</v>
      </c>
      <c r="J12" s="78">
        <v>3</v>
      </c>
      <c r="K12" s="81">
        <v>153.18</v>
      </c>
      <c r="L12" s="43">
        <f t="shared" si="4"/>
        <v>10</v>
      </c>
      <c r="M12" s="78">
        <v>5</v>
      </c>
      <c r="N12" s="70">
        <v>626.14</v>
      </c>
      <c r="O12" s="43">
        <f t="shared" si="5"/>
        <v>2</v>
      </c>
      <c r="P12" s="43">
        <f t="shared" si="6"/>
        <v>208.69</v>
      </c>
      <c r="Q12" s="78">
        <v>1</v>
      </c>
      <c r="R12" s="78">
        <v>1.5</v>
      </c>
      <c r="S12" s="78">
        <v>0</v>
      </c>
      <c r="T12" s="78">
        <v>0</v>
      </c>
      <c r="U12" s="43">
        <f t="shared" si="7"/>
        <v>1</v>
      </c>
      <c r="V12" s="78">
        <v>1</v>
      </c>
      <c r="W12" s="43">
        <v>207.19</v>
      </c>
      <c r="X12" s="47">
        <f t="shared" si="8"/>
        <v>0.17647058823529413</v>
      </c>
      <c r="Y12" s="48">
        <f t="shared" si="9"/>
        <v>0.47058823529411764</v>
      </c>
      <c r="Z12" s="61">
        <f t="shared" si="10"/>
        <v>0.35294117647058826</v>
      </c>
      <c r="AA12" s="65"/>
    </row>
    <row r="13" spans="1:27" s="5" customFormat="1" ht="15.75">
      <c r="A13" s="67" t="s">
        <v>30</v>
      </c>
      <c r="B13" s="46"/>
      <c r="C13" s="42">
        <f t="shared" si="0"/>
        <v>3</v>
      </c>
      <c r="D13" s="46"/>
      <c r="E13" s="68">
        <f t="shared" si="1"/>
        <v>3882.7799999999997</v>
      </c>
      <c r="F13" s="43">
        <f t="shared" si="2"/>
        <v>2</v>
      </c>
      <c r="G13" s="69">
        <f t="shared" si="3"/>
        <v>1228.89</v>
      </c>
      <c r="H13" s="78">
        <v>0</v>
      </c>
      <c r="I13" s="81">
        <v>0</v>
      </c>
      <c r="J13" s="78">
        <v>0</v>
      </c>
      <c r="K13" s="81">
        <v>0</v>
      </c>
      <c r="L13" s="43">
        <f t="shared" si="4"/>
        <v>0</v>
      </c>
      <c r="M13" s="78">
        <v>2</v>
      </c>
      <c r="N13" s="70">
        <v>1228.89</v>
      </c>
      <c r="O13" s="43">
        <f t="shared" si="5"/>
        <v>1</v>
      </c>
      <c r="P13" s="43">
        <f t="shared" si="6"/>
        <v>2653.89</v>
      </c>
      <c r="Q13" s="78">
        <v>0</v>
      </c>
      <c r="R13" s="78">
        <v>0</v>
      </c>
      <c r="S13" s="78">
        <v>1</v>
      </c>
      <c r="T13" s="78">
        <v>2653.89</v>
      </c>
      <c r="U13" s="43">
        <f t="shared" si="7"/>
        <v>1</v>
      </c>
      <c r="V13" s="78">
        <v>0</v>
      </c>
      <c r="W13" s="43">
        <v>0</v>
      </c>
      <c r="X13" s="47">
        <f t="shared" si="8"/>
        <v>0.3333333333333333</v>
      </c>
      <c r="Y13" s="48">
        <f t="shared" si="9"/>
        <v>0</v>
      </c>
      <c r="Z13" s="61">
        <f t="shared" si="10"/>
        <v>0.6666666666666666</v>
      </c>
      <c r="AA13" s="65"/>
    </row>
    <row r="14" spans="1:27" s="5" customFormat="1" ht="15.75">
      <c r="A14" s="67" t="s">
        <v>17</v>
      </c>
      <c r="B14" s="46"/>
      <c r="C14" s="42">
        <f t="shared" si="0"/>
        <v>2</v>
      </c>
      <c r="D14" s="46"/>
      <c r="E14" s="68">
        <f t="shared" si="1"/>
        <v>149.89999999999998</v>
      </c>
      <c r="F14" s="43">
        <f t="shared" si="2"/>
        <v>1</v>
      </c>
      <c r="G14" s="69">
        <f t="shared" si="3"/>
        <v>93.1</v>
      </c>
      <c r="H14" s="78">
        <v>1</v>
      </c>
      <c r="I14" s="81">
        <v>93.1</v>
      </c>
      <c r="J14" s="78">
        <v>0</v>
      </c>
      <c r="K14" s="81">
        <v>0</v>
      </c>
      <c r="L14" s="43">
        <f t="shared" si="4"/>
        <v>1</v>
      </c>
      <c r="M14" s="78">
        <v>0</v>
      </c>
      <c r="N14" s="70">
        <v>0</v>
      </c>
      <c r="O14" s="43">
        <f t="shared" si="5"/>
        <v>1</v>
      </c>
      <c r="P14" s="43">
        <f t="shared" si="6"/>
        <v>56.8</v>
      </c>
      <c r="Q14" s="78">
        <v>1</v>
      </c>
      <c r="R14" s="78">
        <v>56.8</v>
      </c>
      <c r="S14" s="78">
        <v>0</v>
      </c>
      <c r="T14" s="78">
        <v>0</v>
      </c>
      <c r="U14" s="43">
        <f t="shared" si="7"/>
        <v>1</v>
      </c>
      <c r="V14" s="78">
        <v>0</v>
      </c>
      <c r="W14" s="43">
        <v>0</v>
      </c>
      <c r="X14" s="47">
        <f t="shared" si="8"/>
        <v>0</v>
      </c>
      <c r="Y14" s="48">
        <f t="shared" si="9"/>
        <v>1</v>
      </c>
      <c r="Z14" s="61">
        <f t="shared" si="10"/>
        <v>0</v>
      </c>
      <c r="AA14" s="65"/>
    </row>
    <row r="15" spans="1:27" s="6" customFormat="1" ht="15.75">
      <c r="A15" s="67" t="s">
        <v>18</v>
      </c>
      <c r="B15" s="66"/>
      <c r="C15" s="42">
        <f t="shared" si="0"/>
        <v>16</v>
      </c>
      <c r="D15" s="66"/>
      <c r="E15" s="68">
        <f t="shared" si="1"/>
        <v>1671.4</v>
      </c>
      <c r="F15" s="43">
        <f t="shared" si="2"/>
        <v>16</v>
      </c>
      <c r="G15" s="69">
        <f t="shared" si="3"/>
        <v>1671.4</v>
      </c>
      <c r="H15" s="78">
        <v>10</v>
      </c>
      <c r="I15" s="81">
        <v>768.2</v>
      </c>
      <c r="J15" s="78">
        <v>1</v>
      </c>
      <c r="K15" s="81">
        <v>162.2</v>
      </c>
      <c r="L15" s="43">
        <f t="shared" si="4"/>
        <v>11</v>
      </c>
      <c r="M15" s="78">
        <v>5</v>
      </c>
      <c r="N15" s="70">
        <v>741</v>
      </c>
      <c r="O15" s="43">
        <f t="shared" si="5"/>
        <v>0</v>
      </c>
      <c r="P15" s="43">
        <f t="shared" si="6"/>
        <v>0</v>
      </c>
      <c r="Q15" s="78">
        <v>0</v>
      </c>
      <c r="R15" s="78">
        <v>0</v>
      </c>
      <c r="S15" s="78">
        <v>0</v>
      </c>
      <c r="T15" s="78">
        <v>0</v>
      </c>
      <c r="U15" s="43">
        <f t="shared" si="7"/>
        <v>0</v>
      </c>
      <c r="V15" s="78">
        <v>0</v>
      </c>
      <c r="W15" s="43">
        <v>0</v>
      </c>
      <c r="X15" s="47">
        <f t="shared" si="8"/>
        <v>0.0625</v>
      </c>
      <c r="Y15" s="48">
        <f t="shared" si="9"/>
        <v>0.625</v>
      </c>
      <c r="Z15" s="61">
        <f t="shared" si="10"/>
        <v>0.3125</v>
      </c>
      <c r="AA15" s="65"/>
    </row>
    <row r="16" spans="1:27" s="4" customFormat="1" ht="15.75">
      <c r="A16" s="67" t="s">
        <v>19</v>
      </c>
      <c r="B16" s="46"/>
      <c r="C16" s="42">
        <f t="shared" si="0"/>
        <v>35</v>
      </c>
      <c r="D16" s="46"/>
      <c r="E16" s="68">
        <f t="shared" si="1"/>
        <v>3404.7</v>
      </c>
      <c r="F16" s="43">
        <f t="shared" si="2"/>
        <v>9</v>
      </c>
      <c r="G16" s="69">
        <f t="shared" si="3"/>
        <v>2159.2999999999997</v>
      </c>
      <c r="H16" s="78">
        <v>7</v>
      </c>
      <c r="I16" s="81">
        <v>2089.2</v>
      </c>
      <c r="J16" s="78">
        <v>0</v>
      </c>
      <c r="K16" s="81">
        <v>0</v>
      </c>
      <c r="L16" s="43">
        <f t="shared" si="4"/>
        <v>7</v>
      </c>
      <c r="M16" s="78">
        <v>2</v>
      </c>
      <c r="N16" s="70">
        <v>70.1</v>
      </c>
      <c r="O16" s="43">
        <f t="shared" si="5"/>
        <v>26</v>
      </c>
      <c r="P16" s="43">
        <f t="shared" si="6"/>
        <v>1245.3999999999999</v>
      </c>
      <c r="Q16" s="78">
        <v>23</v>
      </c>
      <c r="R16" s="78">
        <v>991.8</v>
      </c>
      <c r="S16" s="78">
        <v>0</v>
      </c>
      <c r="T16" s="78">
        <v>0</v>
      </c>
      <c r="U16" s="43">
        <f t="shared" si="7"/>
        <v>23</v>
      </c>
      <c r="V16" s="78">
        <v>3</v>
      </c>
      <c r="W16" s="43">
        <v>253.6</v>
      </c>
      <c r="X16" s="47">
        <f t="shared" si="8"/>
        <v>0</v>
      </c>
      <c r="Y16" s="48">
        <f t="shared" si="9"/>
        <v>0.8571428571428571</v>
      </c>
      <c r="Z16" s="61">
        <f t="shared" si="10"/>
        <v>0.14285714285714285</v>
      </c>
      <c r="AA16" s="65"/>
    </row>
    <row r="17" spans="1:27" s="4" customFormat="1" ht="15.75">
      <c r="A17" s="67" t="s">
        <v>20</v>
      </c>
      <c r="B17" s="46"/>
      <c r="C17" s="42">
        <f t="shared" si="0"/>
        <v>14</v>
      </c>
      <c r="D17" s="46"/>
      <c r="E17" s="68">
        <f t="shared" si="1"/>
        <v>6236.6</v>
      </c>
      <c r="F17" s="43">
        <f t="shared" si="2"/>
        <v>9</v>
      </c>
      <c r="G17" s="69">
        <v>2422.8</v>
      </c>
      <c r="H17" s="78">
        <v>0</v>
      </c>
      <c r="I17" s="81">
        <v>0</v>
      </c>
      <c r="J17" s="78">
        <v>0</v>
      </c>
      <c r="K17" s="81">
        <v>0</v>
      </c>
      <c r="L17" s="43">
        <f t="shared" si="4"/>
        <v>0</v>
      </c>
      <c r="M17" s="78">
        <v>9</v>
      </c>
      <c r="N17" s="70">
        <v>2422.8</v>
      </c>
      <c r="O17" s="43">
        <f t="shared" si="5"/>
        <v>5</v>
      </c>
      <c r="P17" s="43">
        <v>3813.8</v>
      </c>
      <c r="Q17" s="78">
        <v>0</v>
      </c>
      <c r="R17" s="78">
        <v>0</v>
      </c>
      <c r="S17" s="78">
        <v>0</v>
      </c>
      <c r="T17" s="78">
        <v>0</v>
      </c>
      <c r="U17" s="43">
        <f t="shared" si="7"/>
        <v>0</v>
      </c>
      <c r="V17" s="78">
        <v>5</v>
      </c>
      <c r="W17" s="43">
        <v>3813.8</v>
      </c>
      <c r="X17" s="47">
        <f t="shared" si="8"/>
        <v>0</v>
      </c>
      <c r="Y17" s="48">
        <f t="shared" si="9"/>
        <v>0</v>
      </c>
      <c r="Z17" s="61">
        <f t="shared" si="10"/>
        <v>1</v>
      </c>
      <c r="AA17" s="65"/>
    </row>
    <row r="18" spans="1:27" s="4" customFormat="1" ht="15.75">
      <c r="A18" s="67" t="s">
        <v>21</v>
      </c>
      <c r="B18" s="46"/>
      <c r="C18" s="42">
        <f t="shared" si="0"/>
        <v>11</v>
      </c>
      <c r="D18" s="46"/>
      <c r="E18" s="68">
        <f>SUM(P18)+G18</f>
        <v>27025.7</v>
      </c>
      <c r="F18" s="43">
        <f t="shared" si="2"/>
        <v>8</v>
      </c>
      <c r="G18" s="69">
        <f t="shared" si="3"/>
        <v>26997.2</v>
      </c>
      <c r="H18" s="78">
        <v>6</v>
      </c>
      <c r="I18" s="81">
        <v>3206.4</v>
      </c>
      <c r="J18" s="78">
        <v>0</v>
      </c>
      <c r="K18" s="81">
        <v>0</v>
      </c>
      <c r="L18" s="43">
        <f t="shared" si="4"/>
        <v>6</v>
      </c>
      <c r="M18" s="78">
        <v>2</v>
      </c>
      <c r="N18" s="70">
        <v>23790.8</v>
      </c>
      <c r="O18" s="43">
        <f t="shared" si="5"/>
        <v>3</v>
      </c>
      <c r="P18" s="43">
        <f t="shared" si="6"/>
        <v>28.5</v>
      </c>
      <c r="Q18" s="78">
        <v>0</v>
      </c>
      <c r="R18" s="78">
        <v>0</v>
      </c>
      <c r="S18" s="78">
        <v>0</v>
      </c>
      <c r="T18" s="78">
        <v>0</v>
      </c>
      <c r="U18" s="43">
        <f t="shared" si="7"/>
        <v>0</v>
      </c>
      <c r="V18" s="78">
        <v>3</v>
      </c>
      <c r="W18" s="43">
        <v>28.5</v>
      </c>
      <c r="X18" s="47">
        <f t="shared" si="8"/>
        <v>0</v>
      </c>
      <c r="Y18" s="48">
        <f t="shared" si="9"/>
        <v>0.5454545454545454</v>
      </c>
      <c r="Z18" s="61">
        <f t="shared" si="10"/>
        <v>0.45454545454545453</v>
      </c>
      <c r="AA18" s="65"/>
    </row>
    <row r="19" spans="1:27" s="4" customFormat="1" ht="15.75">
      <c r="A19" s="67" t="s">
        <v>22</v>
      </c>
      <c r="B19" s="46"/>
      <c r="C19" s="42">
        <f t="shared" si="0"/>
        <v>26</v>
      </c>
      <c r="D19" s="46"/>
      <c r="E19" s="68">
        <f t="shared" si="1"/>
        <v>1488.8</v>
      </c>
      <c r="F19" s="43">
        <f t="shared" si="2"/>
        <v>11</v>
      </c>
      <c r="G19" s="69">
        <f t="shared" si="3"/>
        <v>1415.3</v>
      </c>
      <c r="H19" s="78">
        <v>4</v>
      </c>
      <c r="I19" s="81">
        <v>711.9</v>
      </c>
      <c r="J19" s="78">
        <v>1</v>
      </c>
      <c r="K19" s="81">
        <v>50</v>
      </c>
      <c r="L19" s="43">
        <f t="shared" si="4"/>
        <v>5</v>
      </c>
      <c r="M19" s="78">
        <v>6</v>
      </c>
      <c r="N19" s="70">
        <v>653.4</v>
      </c>
      <c r="O19" s="43">
        <f t="shared" si="5"/>
        <v>15</v>
      </c>
      <c r="P19" s="43">
        <f t="shared" si="6"/>
        <v>73.5</v>
      </c>
      <c r="Q19" s="78">
        <v>4</v>
      </c>
      <c r="R19" s="78">
        <v>33.6</v>
      </c>
      <c r="S19" s="78">
        <v>7</v>
      </c>
      <c r="T19" s="78">
        <v>27.1</v>
      </c>
      <c r="U19" s="43">
        <f t="shared" si="7"/>
        <v>11</v>
      </c>
      <c r="V19" s="78">
        <v>4</v>
      </c>
      <c r="W19" s="43">
        <v>12.8</v>
      </c>
      <c r="X19" s="47">
        <f t="shared" si="8"/>
        <v>0.3076923076923077</v>
      </c>
      <c r="Y19" s="48">
        <f t="shared" si="9"/>
        <v>0.3076923076923077</v>
      </c>
      <c r="Z19" s="61">
        <f t="shared" si="10"/>
        <v>0.38461538461538464</v>
      </c>
      <c r="AA19" s="65"/>
    </row>
    <row r="20" spans="1:27" s="4" customFormat="1" ht="15.75">
      <c r="A20" s="67" t="s">
        <v>23</v>
      </c>
      <c r="B20" s="46"/>
      <c r="C20" s="42">
        <f t="shared" si="0"/>
        <v>15</v>
      </c>
      <c r="D20" s="46"/>
      <c r="E20" s="68">
        <f t="shared" si="1"/>
        <v>387</v>
      </c>
      <c r="F20" s="43">
        <f t="shared" si="2"/>
        <v>13</v>
      </c>
      <c r="G20" s="69">
        <f t="shared" si="3"/>
        <v>337</v>
      </c>
      <c r="H20" s="78">
        <v>4</v>
      </c>
      <c r="I20" s="81">
        <v>102</v>
      </c>
      <c r="J20" s="78">
        <v>2</v>
      </c>
      <c r="K20" s="81">
        <v>120</v>
      </c>
      <c r="L20" s="43">
        <f t="shared" si="4"/>
        <v>6</v>
      </c>
      <c r="M20" s="78">
        <v>7</v>
      </c>
      <c r="N20" s="70">
        <v>115</v>
      </c>
      <c r="O20" s="43">
        <f t="shared" si="5"/>
        <v>2</v>
      </c>
      <c r="P20" s="43">
        <f t="shared" si="6"/>
        <v>50</v>
      </c>
      <c r="Q20" s="78">
        <v>0</v>
      </c>
      <c r="R20" s="78">
        <v>0</v>
      </c>
      <c r="S20" s="78">
        <v>0</v>
      </c>
      <c r="T20" s="78">
        <v>0</v>
      </c>
      <c r="U20" s="43">
        <f t="shared" si="7"/>
        <v>0</v>
      </c>
      <c r="V20" s="78">
        <v>2</v>
      </c>
      <c r="W20" s="43">
        <v>50</v>
      </c>
      <c r="X20" s="47">
        <f t="shared" si="8"/>
        <v>0.13333333333333333</v>
      </c>
      <c r="Y20" s="48">
        <f t="shared" si="9"/>
        <v>0.26666666666666666</v>
      </c>
      <c r="Z20" s="61">
        <f t="shared" si="10"/>
        <v>0.6</v>
      </c>
      <c r="AA20" s="65"/>
    </row>
    <row r="21" spans="1:27" s="4" customFormat="1" ht="15.75">
      <c r="A21" s="67" t="s">
        <v>24</v>
      </c>
      <c r="B21" s="46"/>
      <c r="C21" s="42">
        <f t="shared" si="0"/>
        <v>21</v>
      </c>
      <c r="D21" s="46"/>
      <c r="E21" s="68">
        <f t="shared" si="1"/>
        <v>3000.5</v>
      </c>
      <c r="F21" s="43">
        <f t="shared" si="2"/>
        <v>8</v>
      </c>
      <c r="G21" s="69">
        <f t="shared" si="3"/>
        <v>2028.8000000000002</v>
      </c>
      <c r="H21" s="78">
        <v>7</v>
      </c>
      <c r="I21" s="81">
        <v>1618.9</v>
      </c>
      <c r="J21" s="78">
        <v>0</v>
      </c>
      <c r="K21" s="81">
        <v>0</v>
      </c>
      <c r="L21" s="43">
        <f t="shared" si="4"/>
        <v>7</v>
      </c>
      <c r="M21" s="78">
        <v>1</v>
      </c>
      <c r="N21" s="70">
        <v>409.9</v>
      </c>
      <c r="O21" s="43">
        <f t="shared" si="5"/>
        <v>13</v>
      </c>
      <c r="P21" s="43">
        <f t="shared" si="6"/>
        <v>971.6999999999999</v>
      </c>
      <c r="Q21" s="78">
        <v>6</v>
      </c>
      <c r="R21" s="78">
        <v>85.3</v>
      </c>
      <c r="S21" s="78">
        <v>0</v>
      </c>
      <c r="T21" s="78">
        <v>0</v>
      </c>
      <c r="U21" s="43">
        <f t="shared" si="7"/>
        <v>6</v>
      </c>
      <c r="V21" s="78">
        <v>7</v>
      </c>
      <c r="W21" s="43">
        <v>886.4</v>
      </c>
      <c r="X21" s="47">
        <f t="shared" si="8"/>
        <v>0</v>
      </c>
      <c r="Y21" s="48">
        <f t="shared" si="9"/>
        <v>0.6190476190476191</v>
      </c>
      <c r="Z21" s="61">
        <f t="shared" si="10"/>
        <v>0.38095238095238093</v>
      </c>
      <c r="AA21" s="65"/>
    </row>
    <row r="22" spans="1:27" s="7" customFormat="1" ht="15.75">
      <c r="A22" s="67" t="s">
        <v>25</v>
      </c>
      <c r="B22" s="46"/>
      <c r="C22" s="42">
        <f t="shared" si="0"/>
        <v>20</v>
      </c>
      <c r="D22" s="46"/>
      <c r="E22" s="68">
        <f t="shared" si="1"/>
        <v>580.6999999999999</v>
      </c>
      <c r="F22" s="43">
        <f t="shared" si="2"/>
        <v>6</v>
      </c>
      <c r="G22" s="69">
        <f t="shared" si="3"/>
        <v>448.4</v>
      </c>
      <c r="H22" s="78">
        <v>5</v>
      </c>
      <c r="I22" s="81">
        <v>254.4</v>
      </c>
      <c r="J22" s="78">
        <v>0</v>
      </c>
      <c r="K22" s="81">
        <v>0</v>
      </c>
      <c r="L22" s="43">
        <f t="shared" si="4"/>
        <v>5</v>
      </c>
      <c r="M22" s="78">
        <v>1</v>
      </c>
      <c r="N22" s="70">
        <v>194</v>
      </c>
      <c r="O22" s="43">
        <f t="shared" si="5"/>
        <v>14</v>
      </c>
      <c r="P22" s="43">
        <f t="shared" si="6"/>
        <v>132.29999999999998</v>
      </c>
      <c r="Q22" s="78">
        <v>6</v>
      </c>
      <c r="R22" s="78">
        <v>7.2</v>
      </c>
      <c r="S22" s="78">
        <v>0</v>
      </c>
      <c r="T22" s="78">
        <v>0</v>
      </c>
      <c r="U22" s="43">
        <f t="shared" si="7"/>
        <v>6</v>
      </c>
      <c r="V22" s="78">
        <v>8</v>
      </c>
      <c r="W22" s="43">
        <v>125.1</v>
      </c>
      <c r="X22" s="47">
        <f t="shared" si="8"/>
        <v>0</v>
      </c>
      <c r="Y22" s="48">
        <f t="shared" si="9"/>
        <v>0.55</v>
      </c>
      <c r="Z22" s="61">
        <f t="shared" si="10"/>
        <v>0.45</v>
      </c>
      <c r="AA22" s="65"/>
    </row>
    <row r="23" spans="1:27" s="4" customFormat="1" ht="15.75">
      <c r="A23" s="67" t="s">
        <v>26</v>
      </c>
      <c r="B23" s="46"/>
      <c r="C23" s="42">
        <f t="shared" si="0"/>
        <v>2</v>
      </c>
      <c r="D23" s="46"/>
      <c r="E23" s="68">
        <f t="shared" si="1"/>
        <v>100</v>
      </c>
      <c r="F23" s="43">
        <f t="shared" si="2"/>
        <v>2</v>
      </c>
      <c r="G23" s="69">
        <f t="shared" si="3"/>
        <v>100</v>
      </c>
      <c r="H23" s="78">
        <v>0</v>
      </c>
      <c r="I23" s="81">
        <v>0</v>
      </c>
      <c r="J23" s="78">
        <v>0</v>
      </c>
      <c r="K23" s="81">
        <v>0</v>
      </c>
      <c r="L23" s="43">
        <f t="shared" si="4"/>
        <v>0</v>
      </c>
      <c r="M23" s="78">
        <v>2</v>
      </c>
      <c r="N23" s="70">
        <v>100</v>
      </c>
      <c r="O23" s="43">
        <f t="shared" si="5"/>
        <v>0</v>
      </c>
      <c r="P23" s="43">
        <f t="shared" si="6"/>
        <v>0</v>
      </c>
      <c r="Q23" s="78">
        <v>0</v>
      </c>
      <c r="R23" s="78">
        <v>0</v>
      </c>
      <c r="S23" s="78">
        <v>0</v>
      </c>
      <c r="T23" s="78">
        <v>0</v>
      </c>
      <c r="U23" s="43">
        <f t="shared" si="7"/>
        <v>0</v>
      </c>
      <c r="V23" s="78">
        <v>0</v>
      </c>
      <c r="W23" s="43">
        <v>0</v>
      </c>
      <c r="X23" s="47">
        <v>0</v>
      </c>
      <c r="Y23" s="48">
        <v>0</v>
      </c>
      <c r="Z23" s="61">
        <v>0</v>
      </c>
      <c r="AA23" s="65"/>
    </row>
    <row r="24" spans="1:27" s="4" customFormat="1" ht="15.75">
      <c r="A24" s="67" t="s">
        <v>27</v>
      </c>
      <c r="B24" s="46"/>
      <c r="C24" s="42">
        <f t="shared" si="0"/>
        <v>2</v>
      </c>
      <c r="D24" s="46"/>
      <c r="E24" s="68">
        <f t="shared" si="1"/>
        <v>143.9</v>
      </c>
      <c r="F24" s="43">
        <f t="shared" si="2"/>
        <v>2</v>
      </c>
      <c r="G24" s="69">
        <f t="shared" si="3"/>
        <v>143.9</v>
      </c>
      <c r="H24" s="78">
        <v>0</v>
      </c>
      <c r="I24" s="81">
        <v>0</v>
      </c>
      <c r="J24" s="78">
        <v>0</v>
      </c>
      <c r="K24" s="81">
        <v>0</v>
      </c>
      <c r="L24" s="43">
        <f t="shared" si="4"/>
        <v>0</v>
      </c>
      <c r="M24" s="78">
        <v>2</v>
      </c>
      <c r="N24" s="70">
        <v>143.9</v>
      </c>
      <c r="O24" s="43">
        <f t="shared" si="5"/>
        <v>0</v>
      </c>
      <c r="P24" s="43">
        <f t="shared" si="6"/>
        <v>0</v>
      </c>
      <c r="Q24" s="78">
        <v>0</v>
      </c>
      <c r="R24" s="78">
        <v>0</v>
      </c>
      <c r="S24" s="78">
        <v>0</v>
      </c>
      <c r="T24" s="78">
        <v>0</v>
      </c>
      <c r="U24" s="43">
        <f t="shared" si="7"/>
        <v>0</v>
      </c>
      <c r="V24" s="78">
        <v>0</v>
      </c>
      <c r="W24" s="43">
        <v>0</v>
      </c>
      <c r="X24" s="47">
        <f t="shared" si="8"/>
        <v>0</v>
      </c>
      <c r="Y24" s="48">
        <f t="shared" si="9"/>
        <v>0</v>
      </c>
      <c r="Z24" s="61">
        <f t="shared" si="10"/>
        <v>1</v>
      </c>
      <c r="AA24" s="65"/>
    </row>
    <row r="25" spans="1:27" s="4" customFormat="1" ht="15.75">
      <c r="A25" s="67" t="s">
        <v>28</v>
      </c>
      <c r="B25" s="46"/>
      <c r="C25" s="42">
        <f t="shared" si="0"/>
        <v>0</v>
      </c>
      <c r="D25" s="46"/>
      <c r="E25" s="68">
        <f t="shared" si="1"/>
        <v>0</v>
      </c>
      <c r="F25" s="43">
        <f t="shared" si="2"/>
        <v>0</v>
      </c>
      <c r="G25" s="69">
        <f t="shared" si="3"/>
        <v>0</v>
      </c>
      <c r="H25" s="78">
        <v>0</v>
      </c>
      <c r="I25" s="81">
        <v>0</v>
      </c>
      <c r="J25" s="78">
        <v>0</v>
      </c>
      <c r="K25" s="81">
        <v>0</v>
      </c>
      <c r="L25" s="43">
        <f t="shared" si="4"/>
        <v>0</v>
      </c>
      <c r="M25" s="78">
        <v>0</v>
      </c>
      <c r="N25" s="70">
        <v>0</v>
      </c>
      <c r="O25" s="43">
        <f t="shared" si="5"/>
        <v>0</v>
      </c>
      <c r="P25" s="43">
        <f t="shared" si="6"/>
        <v>0</v>
      </c>
      <c r="Q25" s="78">
        <v>0</v>
      </c>
      <c r="R25" s="78">
        <v>0</v>
      </c>
      <c r="S25" s="78">
        <v>0</v>
      </c>
      <c r="T25" s="78">
        <v>0</v>
      </c>
      <c r="U25" s="43">
        <f t="shared" si="7"/>
        <v>0</v>
      </c>
      <c r="V25" s="78">
        <v>0</v>
      </c>
      <c r="W25" s="43">
        <v>0</v>
      </c>
      <c r="X25" s="47">
        <v>0</v>
      </c>
      <c r="Y25" s="48">
        <v>0</v>
      </c>
      <c r="Z25" s="61">
        <v>0</v>
      </c>
      <c r="AA25" s="65"/>
    </row>
    <row r="26" spans="1:27" s="4" customFormat="1" ht="15.75">
      <c r="A26" s="67" t="s">
        <v>31</v>
      </c>
      <c r="B26" s="46"/>
      <c r="C26" s="42">
        <f t="shared" si="0"/>
        <v>18</v>
      </c>
      <c r="D26" s="46"/>
      <c r="E26" s="68">
        <f t="shared" si="1"/>
        <v>92.8</v>
      </c>
      <c r="F26" s="43">
        <f t="shared" si="2"/>
        <v>12</v>
      </c>
      <c r="G26" s="69">
        <f t="shared" si="3"/>
        <v>92.8</v>
      </c>
      <c r="H26" s="78">
        <v>11</v>
      </c>
      <c r="I26" s="81">
        <v>67.8</v>
      </c>
      <c r="J26" s="78">
        <v>0</v>
      </c>
      <c r="K26" s="81">
        <v>0</v>
      </c>
      <c r="L26" s="43">
        <f t="shared" si="4"/>
        <v>11</v>
      </c>
      <c r="M26" s="78">
        <v>1</v>
      </c>
      <c r="N26" s="70">
        <v>25</v>
      </c>
      <c r="O26" s="43">
        <f t="shared" si="5"/>
        <v>6</v>
      </c>
      <c r="P26" s="43">
        <f t="shared" si="6"/>
        <v>0</v>
      </c>
      <c r="Q26" s="78">
        <v>6</v>
      </c>
      <c r="R26" s="78">
        <v>0</v>
      </c>
      <c r="S26" s="78">
        <v>0</v>
      </c>
      <c r="T26" s="78">
        <v>0</v>
      </c>
      <c r="U26" s="43">
        <f t="shared" si="7"/>
        <v>6</v>
      </c>
      <c r="V26" s="78">
        <v>0</v>
      </c>
      <c r="W26" s="43">
        <v>0</v>
      </c>
      <c r="X26" s="47">
        <f t="shared" si="8"/>
        <v>0</v>
      </c>
      <c r="Y26" s="48">
        <f t="shared" si="9"/>
        <v>0.9444444444444444</v>
      </c>
      <c r="Z26" s="61">
        <f t="shared" si="10"/>
        <v>0.05555555555555555</v>
      </c>
      <c r="AA26" s="65"/>
    </row>
    <row r="27" spans="1:27" s="4" customFormat="1" ht="15.75">
      <c r="A27" s="67" t="s">
        <v>32</v>
      </c>
      <c r="B27" s="46"/>
      <c r="C27" s="42">
        <f t="shared" si="0"/>
        <v>30</v>
      </c>
      <c r="D27" s="46"/>
      <c r="E27" s="68">
        <f t="shared" si="1"/>
        <v>2730.5</v>
      </c>
      <c r="F27" s="43">
        <f t="shared" si="2"/>
        <v>28</v>
      </c>
      <c r="G27" s="69">
        <f t="shared" si="3"/>
        <v>2175</v>
      </c>
      <c r="H27" s="78">
        <v>11</v>
      </c>
      <c r="I27" s="81">
        <v>559.9</v>
      </c>
      <c r="J27" s="78">
        <v>5</v>
      </c>
      <c r="K27" s="81">
        <v>159.5</v>
      </c>
      <c r="L27" s="43">
        <f t="shared" si="4"/>
        <v>16</v>
      </c>
      <c r="M27" s="78">
        <v>12</v>
      </c>
      <c r="N27" s="70">
        <v>1455.6</v>
      </c>
      <c r="O27" s="43">
        <f t="shared" si="5"/>
        <v>2</v>
      </c>
      <c r="P27" s="43">
        <f t="shared" si="6"/>
        <v>555.5</v>
      </c>
      <c r="Q27" s="78">
        <v>1</v>
      </c>
      <c r="R27" s="78">
        <v>520.3</v>
      </c>
      <c r="S27" s="78">
        <v>0</v>
      </c>
      <c r="T27" s="78">
        <v>0</v>
      </c>
      <c r="U27" s="43">
        <f t="shared" si="7"/>
        <v>1</v>
      </c>
      <c r="V27" s="78">
        <v>1</v>
      </c>
      <c r="W27" s="43">
        <v>35.2</v>
      </c>
      <c r="X27" s="47">
        <f t="shared" si="8"/>
        <v>0.16666666666666666</v>
      </c>
      <c r="Y27" s="48">
        <f t="shared" si="9"/>
        <v>0.4</v>
      </c>
      <c r="Z27" s="61">
        <f t="shared" si="10"/>
        <v>0.43333333333333335</v>
      </c>
      <c r="AA27" s="65"/>
    </row>
    <row r="28" spans="1:27" s="9" customFormat="1" ht="15.75">
      <c r="A28" s="67" t="s">
        <v>33</v>
      </c>
      <c r="B28" s="46"/>
      <c r="C28" s="42">
        <f t="shared" si="0"/>
        <v>12</v>
      </c>
      <c r="D28" s="46"/>
      <c r="E28" s="68">
        <f t="shared" si="1"/>
        <v>1948.3000000000002</v>
      </c>
      <c r="F28" s="43">
        <f t="shared" si="2"/>
        <v>11</v>
      </c>
      <c r="G28" s="69">
        <f t="shared" si="3"/>
        <v>1946.9</v>
      </c>
      <c r="H28" s="78">
        <v>3</v>
      </c>
      <c r="I28" s="81">
        <v>500</v>
      </c>
      <c r="J28" s="78">
        <v>1</v>
      </c>
      <c r="K28" s="81">
        <v>10</v>
      </c>
      <c r="L28" s="43">
        <f t="shared" si="4"/>
        <v>4</v>
      </c>
      <c r="M28" s="78">
        <v>7</v>
      </c>
      <c r="N28" s="70">
        <v>1436.9</v>
      </c>
      <c r="O28" s="43">
        <f t="shared" si="5"/>
        <v>1</v>
      </c>
      <c r="P28" s="43">
        <f t="shared" si="6"/>
        <v>1.4</v>
      </c>
      <c r="Q28" s="78">
        <v>0</v>
      </c>
      <c r="R28" s="78">
        <v>0</v>
      </c>
      <c r="S28" s="78">
        <v>0</v>
      </c>
      <c r="T28" s="78">
        <v>0</v>
      </c>
      <c r="U28" s="43">
        <f t="shared" si="7"/>
        <v>0</v>
      </c>
      <c r="V28" s="78">
        <v>1</v>
      </c>
      <c r="W28" s="43">
        <v>1.4</v>
      </c>
      <c r="X28" s="47">
        <f t="shared" si="8"/>
        <v>0.08333333333333333</v>
      </c>
      <c r="Y28" s="48">
        <f t="shared" si="9"/>
        <v>0.25</v>
      </c>
      <c r="Z28" s="61">
        <f t="shared" si="10"/>
        <v>0.6666666666666666</v>
      </c>
      <c r="AA28" s="65"/>
    </row>
    <row r="29" spans="1:27" s="4" customFormat="1" ht="15.75">
      <c r="A29" s="67" t="s">
        <v>35</v>
      </c>
      <c r="B29" s="46"/>
      <c r="C29" s="42">
        <f t="shared" si="0"/>
        <v>8</v>
      </c>
      <c r="D29" s="46"/>
      <c r="E29" s="68">
        <f t="shared" si="1"/>
        <v>1337.8</v>
      </c>
      <c r="F29" s="43">
        <f t="shared" si="2"/>
        <v>6</v>
      </c>
      <c r="G29" s="69">
        <f t="shared" si="3"/>
        <v>1337.8</v>
      </c>
      <c r="H29" s="78">
        <v>4</v>
      </c>
      <c r="I29" s="81">
        <v>972.8</v>
      </c>
      <c r="J29" s="78">
        <v>1</v>
      </c>
      <c r="K29" s="81">
        <v>7</v>
      </c>
      <c r="L29" s="43">
        <f t="shared" si="4"/>
        <v>5</v>
      </c>
      <c r="M29" s="78">
        <v>1</v>
      </c>
      <c r="N29" s="70">
        <v>358</v>
      </c>
      <c r="O29" s="43">
        <f t="shared" si="5"/>
        <v>2</v>
      </c>
      <c r="P29" s="43">
        <f t="shared" si="6"/>
        <v>0</v>
      </c>
      <c r="Q29" s="78">
        <v>2</v>
      </c>
      <c r="R29" s="78">
        <v>0</v>
      </c>
      <c r="S29" s="78">
        <v>0</v>
      </c>
      <c r="T29" s="78">
        <v>0</v>
      </c>
      <c r="U29" s="43">
        <f t="shared" si="7"/>
        <v>2</v>
      </c>
      <c r="V29" s="78">
        <v>0</v>
      </c>
      <c r="W29" s="43">
        <v>0</v>
      </c>
      <c r="X29" s="47">
        <f t="shared" si="8"/>
        <v>0.125</v>
      </c>
      <c r="Y29" s="48">
        <f t="shared" si="9"/>
        <v>0.75</v>
      </c>
      <c r="Z29" s="61">
        <f t="shared" si="10"/>
        <v>0.125</v>
      </c>
      <c r="AA29" s="65"/>
    </row>
    <row r="30" spans="1:27" s="2" customFormat="1" ht="15.75">
      <c r="A30" s="67" t="s">
        <v>36</v>
      </c>
      <c r="B30" s="46"/>
      <c r="C30" s="42">
        <f t="shared" si="0"/>
        <v>6</v>
      </c>
      <c r="D30" s="46"/>
      <c r="E30" s="68">
        <f t="shared" si="1"/>
        <v>1762.2</v>
      </c>
      <c r="F30" s="43">
        <f t="shared" si="2"/>
        <v>5</v>
      </c>
      <c r="G30" s="69">
        <f t="shared" si="3"/>
        <v>1760.8</v>
      </c>
      <c r="H30" s="78">
        <v>2</v>
      </c>
      <c r="I30" s="81">
        <v>150</v>
      </c>
      <c r="J30" s="78">
        <v>1</v>
      </c>
      <c r="K30" s="81">
        <v>39.6</v>
      </c>
      <c r="L30" s="43">
        <f t="shared" si="4"/>
        <v>3</v>
      </c>
      <c r="M30" s="78">
        <v>2</v>
      </c>
      <c r="N30" s="70">
        <v>1571.2</v>
      </c>
      <c r="O30" s="43">
        <f t="shared" si="5"/>
        <v>1</v>
      </c>
      <c r="P30" s="43">
        <f t="shared" si="6"/>
        <v>1.4</v>
      </c>
      <c r="Q30" s="78">
        <v>0</v>
      </c>
      <c r="R30" s="78">
        <v>0</v>
      </c>
      <c r="S30" s="78">
        <v>0</v>
      </c>
      <c r="T30" s="78">
        <v>0</v>
      </c>
      <c r="U30" s="43">
        <f t="shared" si="7"/>
        <v>0</v>
      </c>
      <c r="V30" s="78">
        <v>1</v>
      </c>
      <c r="W30" s="43">
        <v>1.4</v>
      </c>
      <c r="X30" s="47">
        <f t="shared" si="8"/>
        <v>0.16666666666666666</v>
      </c>
      <c r="Y30" s="48">
        <f t="shared" si="9"/>
        <v>0.3333333333333333</v>
      </c>
      <c r="Z30" s="61">
        <f t="shared" si="10"/>
        <v>0.5</v>
      </c>
      <c r="AA30" s="65"/>
    </row>
    <row r="31" spans="1:27" s="4" customFormat="1" ht="15.75">
      <c r="A31" s="67" t="s">
        <v>38</v>
      </c>
      <c r="B31" s="46"/>
      <c r="C31" s="42">
        <f t="shared" si="0"/>
        <v>5</v>
      </c>
      <c r="D31" s="46"/>
      <c r="E31" s="68">
        <f t="shared" si="1"/>
        <v>96</v>
      </c>
      <c r="F31" s="43">
        <f t="shared" si="2"/>
        <v>5</v>
      </c>
      <c r="G31" s="69">
        <f t="shared" si="3"/>
        <v>96</v>
      </c>
      <c r="H31" s="78">
        <v>0</v>
      </c>
      <c r="I31" s="81">
        <v>0</v>
      </c>
      <c r="J31" s="78">
        <v>0</v>
      </c>
      <c r="K31" s="81">
        <v>0</v>
      </c>
      <c r="L31" s="43">
        <f t="shared" si="4"/>
        <v>0</v>
      </c>
      <c r="M31" s="78">
        <v>5</v>
      </c>
      <c r="N31" s="70">
        <v>96</v>
      </c>
      <c r="O31" s="43">
        <f t="shared" si="5"/>
        <v>0</v>
      </c>
      <c r="P31" s="43">
        <f t="shared" si="6"/>
        <v>0</v>
      </c>
      <c r="Q31" s="78">
        <v>0</v>
      </c>
      <c r="R31" s="78">
        <v>0</v>
      </c>
      <c r="S31" s="78">
        <v>0</v>
      </c>
      <c r="T31" s="78">
        <v>0</v>
      </c>
      <c r="U31" s="43">
        <f t="shared" si="7"/>
        <v>0</v>
      </c>
      <c r="V31" s="78">
        <v>0</v>
      </c>
      <c r="W31" s="43">
        <v>0</v>
      </c>
      <c r="X31" s="47">
        <f t="shared" si="8"/>
        <v>0</v>
      </c>
      <c r="Y31" s="48">
        <f t="shared" si="9"/>
        <v>0</v>
      </c>
      <c r="Z31" s="61">
        <f t="shared" si="10"/>
        <v>1</v>
      </c>
      <c r="AA31" s="65"/>
    </row>
    <row r="32" spans="1:27" s="4" customFormat="1" ht="15.75">
      <c r="A32" s="67" t="s">
        <v>39</v>
      </c>
      <c r="B32" s="46"/>
      <c r="C32" s="42">
        <f t="shared" si="0"/>
        <v>37</v>
      </c>
      <c r="D32" s="46"/>
      <c r="E32" s="68">
        <f t="shared" si="1"/>
        <v>2473.8</v>
      </c>
      <c r="F32" s="43">
        <f t="shared" si="2"/>
        <v>5</v>
      </c>
      <c r="G32" s="69">
        <f t="shared" si="3"/>
        <v>423.6</v>
      </c>
      <c r="H32" s="78">
        <v>0</v>
      </c>
      <c r="I32" s="81">
        <v>0</v>
      </c>
      <c r="J32" s="78">
        <v>0</v>
      </c>
      <c r="K32" s="81">
        <v>0</v>
      </c>
      <c r="L32" s="43">
        <f t="shared" si="4"/>
        <v>0</v>
      </c>
      <c r="M32" s="78">
        <v>5</v>
      </c>
      <c r="N32" s="70">
        <v>423.6</v>
      </c>
      <c r="O32" s="43">
        <f t="shared" si="5"/>
        <v>32</v>
      </c>
      <c r="P32" s="43">
        <f t="shared" si="6"/>
        <v>2050.2000000000003</v>
      </c>
      <c r="Q32" s="78">
        <v>12</v>
      </c>
      <c r="R32" s="78">
        <v>149.8</v>
      </c>
      <c r="S32" s="78">
        <v>0</v>
      </c>
      <c r="T32" s="78">
        <v>0</v>
      </c>
      <c r="U32" s="43">
        <f t="shared" si="7"/>
        <v>12</v>
      </c>
      <c r="V32" s="78">
        <v>20</v>
      </c>
      <c r="W32" s="43">
        <v>1900.4</v>
      </c>
      <c r="X32" s="47">
        <f t="shared" si="8"/>
        <v>0</v>
      </c>
      <c r="Y32" s="48">
        <f t="shared" si="9"/>
        <v>0.32432432432432434</v>
      </c>
      <c r="Z32" s="61">
        <f t="shared" si="10"/>
        <v>0.6756756756756757</v>
      </c>
      <c r="AA32" s="65"/>
    </row>
    <row r="33" spans="1:27" s="4" customFormat="1" ht="15.75">
      <c r="A33" s="67" t="s">
        <v>37</v>
      </c>
      <c r="B33" s="46"/>
      <c r="C33" s="42">
        <f t="shared" si="0"/>
        <v>12</v>
      </c>
      <c r="D33" s="46"/>
      <c r="E33" s="68">
        <f t="shared" si="1"/>
        <v>625.7</v>
      </c>
      <c r="F33" s="43">
        <f t="shared" si="2"/>
        <v>10</v>
      </c>
      <c r="G33" s="69">
        <f t="shared" si="3"/>
        <v>625.4000000000001</v>
      </c>
      <c r="H33" s="78">
        <v>6</v>
      </c>
      <c r="I33" s="81">
        <v>266.8</v>
      </c>
      <c r="J33" s="78">
        <v>1</v>
      </c>
      <c r="K33" s="81">
        <v>128.6</v>
      </c>
      <c r="L33" s="43">
        <f t="shared" si="4"/>
        <v>7</v>
      </c>
      <c r="M33" s="78">
        <v>3</v>
      </c>
      <c r="N33" s="70">
        <v>230</v>
      </c>
      <c r="O33" s="43">
        <f t="shared" si="5"/>
        <v>2</v>
      </c>
      <c r="P33" s="43">
        <f t="shared" si="6"/>
        <v>0.3</v>
      </c>
      <c r="Q33" s="78">
        <v>1</v>
      </c>
      <c r="R33" s="78">
        <v>0.3</v>
      </c>
      <c r="S33" s="78">
        <v>0</v>
      </c>
      <c r="T33" s="78">
        <v>0</v>
      </c>
      <c r="U33" s="43">
        <f t="shared" si="7"/>
        <v>1</v>
      </c>
      <c r="V33" s="78">
        <v>1</v>
      </c>
      <c r="W33" s="43">
        <v>0</v>
      </c>
      <c r="X33" s="47">
        <f t="shared" si="8"/>
        <v>0.08333333333333333</v>
      </c>
      <c r="Y33" s="48">
        <f t="shared" si="9"/>
        <v>0.5833333333333334</v>
      </c>
      <c r="Z33" s="61">
        <f t="shared" si="10"/>
        <v>0.3333333333333333</v>
      </c>
      <c r="AA33" s="65"/>
    </row>
    <row r="34" spans="1:27" s="4" customFormat="1" ht="18" customHeight="1">
      <c r="A34" s="67" t="s">
        <v>45</v>
      </c>
      <c r="B34" s="46"/>
      <c r="C34" s="42">
        <f t="shared" si="0"/>
        <v>14</v>
      </c>
      <c r="D34" s="46"/>
      <c r="E34" s="68">
        <f t="shared" si="1"/>
        <v>184.9</v>
      </c>
      <c r="F34" s="43">
        <f t="shared" si="2"/>
        <v>4</v>
      </c>
      <c r="G34" s="69">
        <f t="shared" si="3"/>
        <v>40</v>
      </c>
      <c r="H34" s="78">
        <v>3</v>
      </c>
      <c r="I34" s="81">
        <v>30</v>
      </c>
      <c r="J34" s="78">
        <v>0</v>
      </c>
      <c r="K34" s="81">
        <v>0</v>
      </c>
      <c r="L34" s="43">
        <f t="shared" si="4"/>
        <v>3</v>
      </c>
      <c r="M34" s="78">
        <v>1</v>
      </c>
      <c r="N34" s="70">
        <v>10</v>
      </c>
      <c r="O34" s="43">
        <f t="shared" si="5"/>
        <v>10</v>
      </c>
      <c r="P34" s="43">
        <f t="shared" si="6"/>
        <v>144.9</v>
      </c>
      <c r="Q34" s="78">
        <v>7</v>
      </c>
      <c r="R34" s="78">
        <v>92.3</v>
      </c>
      <c r="S34" s="78">
        <v>0</v>
      </c>
      <c r="T34" s="78">
        <v>0</v>
      </c>
      <c r="U34" s="43">
        <f t="shared" si="7"/>
        <v>7</v>
      </c>
      <c r="V34" s="78">
        <v>3</v>
      </c>
      <c r="W34" s="43">
        <v>52.6</v>
      </c>
      <c r="X34" s="47">
        <f t="shared" si="8"/>
        <v>0</v>
      </c>
      <c r="Y34" s="48">
        <f t="shared" si="9"/>
        <v>0.7142857142857143</v>
      </c>
      <c r="Z34" s="61">
        <f t="shared" si="10"/>
        <v>0.2857142857142857</v>
      </c>
      <c r="AA34" s="65"/>
    </row>
    <row r="35" spans="1:27" s="2" customFormat="1" ht="16.5" customHeight="1">
      <c r="A35" s="67" t="s">
        <v>34</v>
      </c>
      <c r="B35" s="46"/>
      <c r="C35" s="42">
        <f t="shared" si="0"/>
        <v>14</v>
      </c>
      <c r="D35" s="46"/>
      <c r="E35" s="68">
        <f t="shared" si="1"/>
        <v>278.67</v>
      </c>
      <c r="F35" s="43">
        <f t="shared" si="2"/>
        <v>5</v>
      </c>
      <c r="G35" s="69">
        <f t="shared" si="3"/>
        <v>271.1</v>
      </c>
      <c r="H35" s="78">
        <v>0</v>
      </c>
      <c r="I35" s="81">
        <v>0</v>
      </c>
      <c r="J35" s="78">
        <v>2</v>
      </c>
      <c r="K35" s="81">
        <v>17.6</v>
      </c>
      <c r="L35" s="43">
        <f t="shared" si="4"/>
        <v>2</v>
      </c>
      <c r="M35" s="78">
        <v>3</v>
      </c>
      <c r="N35" s="70">
        <v>253.5</v>
      </c>
      <c r="O35" s="43">
        <f t="shared" si="5"/>
        <v>9</v>
      </c>
      <c r="P35" s="43">
        <f t="shared" si="6"/>
        <v>7.57</v>
      </c>
      <c r="Q35" s="78">
        <v>9</v>
      </c>
      <c r="R35" s="78">
        <v>7.57</v>
      </c>
      <c r="S35" s="78">
        <v>0</v>
      </c>
      <c r="T35" s="78">
        <v>0</v>
      </c>
      <c r="U35" s="43">
        <f t="shared" si="7"/>
        <v>9</v>
      </c>
      <c r="V35" s="78">
        <v>0</v>
      </c>
      <c r="W35" s="43">
        <v>0</v>
      </c>
      <c r="X35" s="47">
        <f t="shared" si="8"/>
        <v>0.14285714285714285</v>
      </c>
      <c r="Y35" s="48">
        <f t="shared" si="9"/>
        <v>0.6428571428571429</v>
      </c>
      <c r="Z35" s="61">
        <f t="shared" si="10"/>
        <v>0.21428571428571427</v>
      </c>
      <c r="AA35" s="65"/>
    </row>
    <row r="36" spans="1:27" s="4" customFormat="1" ht="18.75" customHeight="1">
      <c r="A36" s="67" t="s">
        <v>40</v>
      </c>
      <c r="B36" s="46"/>
      <c r="C36" s="42">
        <f t="shared" si="0"/>
        <v>21</v>
      </c>
      <c r="D36" s="46"/>
      <c r="E36" s="68">
        <f t="shared" si="1"/>
        <v>667.7</v>
      </c>
      <c r="F36" s="43">
        <f t="shared" si="2"/>
        <v>1</v>
      </c>
      <c r="G36" s="69">
        <f t="shared" si="3"/>
        <v>50</v>
      </c>
      <c r="H36" s="78">
        <v>0</v>
      </c>
      <c r="I36" s="81">
        <v>0</v>
      </c>
      <c r="J36" s="78">
        <v>1</v>
      </c>
      <c r="K36" s="81">
        <v>50</v>
      </c>
      <c r="L36" s="43">
        <f t="shared" si="4"/>
        <v>1</v>
      </c>
      <c r="M36" s="78">
        <v>0</v>
      </c>
      <c r="N36" s="70">
        <v>0</v>
      </c>
      <c r="O36" s="43">
        <f t="shared" si="5"/>
        <v>20</v>
      </c>
      <c r="P36" s="43">
        <f t="shared" si="6"/>
        <v>617.7</v>
      </c>
      <c r="Q36" s="78">
        <v>20</v>
      </c>
      <c r="R36" s="78">
        <v>617.7</v>
      </c>
      <c r="S36" s="78">
        <v>0</v>
      </c>
      <c r="T36" s="78">
        <v>0</v>
      </c>
      <c r="U36" s="43">
        <f t="shared" si="7"/>
        <v>20</v>
      </c>
      <c r="V36" s="78">
        <v>0</v>
      </c>
      <c r="W36" s="43">
        <v>0</v>
      </c>
      <c r="X36" s="47">
        <f t="shared" si="8"/>
        <v>0.047619047619047616</v>
      </c>
      <c r="Y36" s="48">
        <f t="shared" si="9"/>
        <v>0.9523809523809523</v>
      </c>
      <c r="Z36" s="61">
        <f t="shared" si="10"/>
        <v>0</v>
      </c>
      <c r="AA36" s="65"/>
    </row>
    <row r="37" spans="1:27" s="2" customFormat="1" ht="15.75">
      <c r="A37" s="67" t="s">
        <v>43</v>
      </c>
      <c r="B37" s="46"/>
      <c r="C37" s="42">
        <f t="shared" si="0"/>
        <v>3</v>
      </c>
      <c r="D37" s="46"/>
      <c r="E37" s="68">
        <f t="shared" si="1"/>
        <v>72.6</v>
      </c>
      <c r="F37" s="43">
        <f t="shared" si="2"/>
        <v>1</v>
      </c>
      <c r="G37" s="69">
        <f t="shared" si="3"/>
        <v>60</v>
      </c>
      <c r="H37" s="78">
        <v>1</v>
      </c>
      <c r="I37" s="81">
        <v>60</v>
      </c>
      <c r="J37" s="78">
        <v>0</v>
      </c>
      <c r="K37" s="81">
        <v>0</v>
      </c>
      <c r="L37" s="43">
        <f t="shared" si="4"/>
        <v>1</v>
      </c>
      <c r="M37" s="78">
        <v>0</v>
      </c>
      <c r="N37" s="70">
        <v>0</v>
      </c>
      <c r="O37" s="43">
        <f t="shared" si="5"/>
        <v>2</v>
      </c>
      <c r="P37" s="43">
        <f t="shared" si="6"/>
        <v>12.6</v>
      </c>
      <c r="Q37" s="78">
        <v>2</v>
      </c>
      <c r="R37" s="78">
        <v>12.6</v>
      </c>
      <c r="S37" s="78">
        <v>0</v>
      </c>
      <c r="T37" s="78">
        <v>0</v>
      </c>
      <c r="U37" s="43">
        <f t="shared" si="7"/>
        <v>2</v>
      </c>
      <c r="V37" s="78">
        <v>0</v>
      </c>
      <c r="W37" s="43">
        <v>0</v>
      </c>
      <c r="X37" s="47">
        <f t="shared" si="8"/>
        <v>0</v>
      </c>
      <c r="Y37" s="48">
        <f t="shared" si="9"/>
        <v>1</v>
      </c>
      <c r="Z37" s="61">
        <f t="shared" si="10"/>
        <v>0</v>
      </c>
      <c r="AA37" s="65"/>
    </row>
    <row r="38" spans="1:27" s="7" customFormat="1" ht="15.75">
      <c r="A38" s="67" t="s">
        <v>29</v>
      </c>
      <c r="B38" s="46"/>
      <c r="C38" s="42">
        <f t="shared" si="0"/>
        <v>11</v>
      </c>
      <c r="D38" s="46"/>
      <c r="E38" s="68">
        <f t="shared" si="1"/>
        <v>432.9</v>
      </c>
      <c r="F38" s="43">
        <f t="shared" si="2"/>
        <v>11</v>
      </c>
      <c r="G38" s="69">
        <f t="shared" si="3"/>
        <v>432.9</v>
      </c>
      <c r="H38" s="78">
        <v>7</v>
      </c>
      <c r="I38" s="81">
        <v>99</v>
      </c>
      <c r="J38" s="78">
        <v>0</v>
      </c>
      <c r="K38" s="81">
        <v>0</v>
      </c>
      <c r="L38" s="43">
        <f t="shared" si="4"/>
        <v>7</v>
      </c>
      <c r="M38" s="78">
        <v>4</v>
      </c>
      <c r="N38" s="70">
        <v>333.9</v>
      </c>
      <c r="O38" s="43">
        <f t="shared" si="5"/>
        <v>0</v>
      </c>
      <c r="P38" s="43">
        <f t="shared" si="6"/>
        <v>0</v>
      </c>
      <c r="Q38" s="78">
        <v>0</v>
      </c>
      <c r="R38" s="78">
        <v>0</v>
      </c>
      <c r="S38" s="78">
        <v>0</v>
      </c>
      <c r="T38" s="78">
        <v>0</v>
      </c>
      <c r="U38" s="43">
        <f t="shared" si="7"/>
        <v>0</v>
      </c>
      <c r="V38" s="78">
        <v>0</v>
      </c>
      <c r="W38" s="43">
        <v>0</v>
      </c>
      <c r="X38" s="47">
        <f t="shared" si="8"/>
        <v>0</v>
      </c>
      <c r="Y38" s="48">
        <f t="shared" si="9"/>
        <v>0.6363636363636364</v>
      </c>
      <c r="Z38" s="61">
        <f t="shared" si="10"/>
        <v>0.36363636363636365</v>
      </c>
      <c r="AA38" s="65"/>
    </row>
    <row r="39" spans="1:27" s="5" customFormat="1" ht="15.75">
      <c r="A39" s="67" t="s">
        <v>5</v>
      </c>
      <c r="B39" s="46"/>
      <c r="C39" s="42">
        <f t="shared" si="0"/>
        <v>41</v>
      </c>
      <c r="D39" s="46"/>
      <c r="E39" s="68">
        <f t="shared" si="1"/>
        <v>2970.2</v>
      </c>
      <c r="F39" s="43">
        <f t="shared" si="2"/>
        <v>19</v>
      </c>
      <c r="G39" s="69">
        <f t="shared" si="3"/>
        <v>2068</v>
      </c>
      <c r="H39" s="78">
        <v>4</v>
      </c>
      <c r="I39" s="81">
        <v>1074.5</v>
      </c>
      <c r="J39" s="78">
        <v>3</v>
      </c>
      <c r="K39" s="81">
        <v>185.5</v>
      </c>
      <c r="L39" s="43">
        <f t="shared" si="4"/>
        <v>7</v>
      </c>
      <c r="M39" s="78">
        <v>12</v>
      </c>
      <c r="N39" s="70">
        <v>808</v>
      </c>
      <c r="O39" s="43">
        <f t="shared" si="5"/>
        <v>22</v>
      </c>
      <c r="P39" s="43">
        <f t="shared" si="6"/>
        <v>902.2</v>
      </c>
      <c r="Q39" s="78">
        <v>18</v>
      </c>
      <c r="R39" s="78">
        <v>900.2</v>
      </c>
      <c r="S39" s="78">
        <v>0</v>
      </c>
      <c r="T39" s="78">
        <v>0</v>
      </c>
      <c r="U39" s="43">
        <f t="shared" si="7"/>
        <v>18</v>
      </c>
      <c r="V39" s="78">
        <v>4</v>
      </c>
      <c r="W39" s="43">
        <v>2</v>
      </c>
      <c r="X39" s="47">
        <f t="shared" si="8"/>
        <v>0.07317073170731707</v>
      </c>
      <c r="Y39" s="48">
        <f t="shared" si="9"/>
        <v>0.5365853658536586</v>
      </c>
      <c r="Z39" s="61">
        <f t="shared" si="10"/>
        <v>0.3902439024390244</v>
      </c>
      <c r="AA39" s="65"/>
    </row>
    <row r="40" spans="1:27" s="3" customFormat="1" ht="55.5" customHeight="1">
      <c r="A40" s="19" t="s">
        <v>6</v>
      </c>
      <c r="B40" s="15"/>
      <c r="C40" s="18">
        <f>SUM(C5:D39)</f>
        <v>1416</v>
      </c>
      <c r="D40" s="15"/>
      <c r="E40" s="77">
        <f aca="true" t="shared" si="11" ref="E40:K40">SUM(E5:E39)</f>
        <v>548958.0400000002</v>
      </c>
      <c r="F40" s="20">
        <f t="shared" si="11"/>
        <v>1026</v>
      </c>
      <c r="G40" s="72">
        <f t="shared" si="11"/>
        <v>513467.49000000005</v>
      </c>
      <c r="H40" s="20">
        <f t="shared" si="11"/>
        <v>336</v>
      </c>
      <c r="I40" s="22">
        <f t="shared" si="11"/>
        <v>137683.08999999994</v>
      </c>
      <c r="J40" s="23">
        <f t="shared" si="11"/>
        <v>77</v>
      </c>
      <c r="K40" s="24">
        <f t="shared" si="11"/>
        <v>27982.78</v>
      </c>
      <c r="L40" s="43">
        <f t="shared" si="4"/>
        <v>413</v>
      </c>
      <c r="M40" s="20">
        <f aca="true" t="shared" si="12" ref="M40:W40">SUM(M5:M39)</f>
        <v>613</v>
      </c>
      <c r="N40" s="72">
        <f t="shared" si="12"/>
        <v>347801.62000000005</v>
      </c>
      <c r="O40" s="20">
        <f t="shared" si="12"/>
        <v>390</v>
      </c>
      <c r="P40" s="21">
        <f t="shared" si="12"/>
        <v>35490.549999999996</v>
      </c>
      <c r="Q40" s="23">
        <f t="shared" si="12"/>
        <v>245</v>
      </c>
      <c r="R40" s="23">
        <f t="shared" si="12"/>
        <v>12443.969999999998</v>
      </c>
      <c r="S40" s="23">
        <f t="shared" si="12"/>
        <v>12</v>
      </c>
      <c r="T40" s="23">
        <f t="shared" si="12"/>
        <v>2690.99</v>
      </c>
      <c r="U40" s="23">
        <f t="shared" si="12"/>
        <v>257</v>
      </c>
      <c r="V40" s="23">
        <f t="shared" si="12"/>
        <v>133</v>
      </c>
      <c r="W40" s="25">
        <f t="shared" si="12"/>
        <v>20355.590000000004</v>
      </c>
      <c r="X40" s="16">
        <f t="shared" si="8"/>
        <v>0.06285310734463277</v>
      </c>
      <c r="Y40" s="17">
        <f t="shared" si="9"/>
        <v>0.4103107344632768</v>
      </c>
      <c r="Z40" s="62">
        <f t="shared" si="10"/>
        <v>0.5268361581920904</v>
      </c>
      <c r="AA40" s="65"/>
    </row>
    <row r="41" spans="1:27" ht="15">
      <c r="A41" s="50"/>
      <c r="B41" s="26" t="s">
        <v>47</v>
      </c>
      <c r="C41" s="99" t="s">
        <v>50</v>
      </c>
      <c r="D41" s="99"/>
      <c r="E41" s="99"/>
      <c r="F41" s="99"/>
      <c r="G41" s="99"/>
      <c r="H41" s="27"/>
      <c r="I41" s="28"/>
      <c r="J41" s="27"/>
      <c r="K41" s="29"/>
      <c r="L41" s="30"/>
      <c r="M41" s="27"/>
      <c r="N41" s="27"/>
      <c r="O41" s="27"/>
      <c r="P41" s="30"/>
      <c r="Q41" s="31"/>
      <c r="R41" s="31"/>
      <c r="S41" s="31"/>
      <c r="T41" s="31"/>
      <c r="U41" s="31"/>
      <c r="V41" s="31"/>
      <c r="W41" s="30"/>
      <c r="X41" s="31"/>
      <c r="Y41" s="31"/>
      <c r="Z41" s="31"/>
      <c r="AA41" s="75"/>
    </row>
    <row r="42" spans="1:28" s="56" customFormat="1" ht="15">
      <c r="A42" s="51"/>
      <c r="B42" s="51"/>
      <c r="C42" s="51"/>
      <c r="D42" s="51"/>
      <c r="E42" s="52"/>
      <c r="F42" s="51"/>
      <c r="G42" s="53"/>
      <c r="H42" s="51"/>
      <c r="I42" s="54"/>
      <c r="J42" s="51"/>
      <c r="K42" s="55"/>
      <c r="L42" s="53"/>
      <c r="M42" s="51"/>
      <c r="N42" s="51"/>
      <c r="O42" s="51"/>
      <c r="P42" s="53"/>
      <c r="W42" s="53"/>
      <c r="Z42" s="63"/>
      <c r="AB42" s="64"/>
    </row>
    <row r="43" spans="1:23" s="56" customFormat="1" ht="15">
      <c r="A43" s="51"/>
      <c r="B43" s="51"/>
      <c r="C43" s="51"/>
      <c r="D43" s="51"/>
      <c r="E43" s="52"/>
      <c r="F43" s="51"/>
      <c r="G43" s="53"/>
      <c r="H43" s="51"/>
      <c r="I43" s="54"/>
      <c r="J43" s="51"/>
      <c r="K43" s="55"/>
      <c r="L43" s="53"/>
      <c r="M43" s="51"/>
      <c r="N43" s="52"/>
      <c r="O43" s="51"/>
      <c r="P43" s="53"/>
      <c r="W43" s="53"/>
    </row>
    <row r="44" spans="1:27" ht="15">
      <c r="A44" s="83"/>
      <c r="B44" s="83"/>
      <c r="C44" s="83"/>
      <c r="D44" s="83"/>
      <c r="E44" s="84"/>
      <c r="F44" s="83"/>
      <c r="G44" s="85"/>
      <c r="H44" s="83"/>
      <c r="I44" s="86"/>
      <c r="J44" s="83"/>
      <c r="K44" s="87"/>
      <c r="L44" s="88"/>
      <c r="M44" s="83"/>
      <c r="N44" s="83"/>
      <c r="O44" s="83"/>
      <c r="P44" s="88"/>
      <c r="Q44" s="89"/>
      <c r="R44" s="89"/>
      <c r="S44" s="89"/>
      <c r="T44" s="89"/>
      <c r="U44" s="89"/>
      <c r="V44" s="89"/>
      <c r="W44" s="88"/>
      <c r="X44" s="89"/>
      <c r="Y44" s="89"/>
      <c r="Z44" s="89"/>
      <c r="AA44" s="89"/>
    </row>
    <row r="45" spans="1:24" s="56" customFormat="1" ht="15">
      <c r="A45" s="51"/>
      <c r="B45" s="51"/>
      <c r="C45" s="51"/>
      <c r="D45" s="51"/>
      <c r="E45" s="52"/>
      <c r="F45" s="51"/>
      <c r="G45" s="76"/>
      <c r="H45" s="51"/>
      <c r="I45" s="54"/>
      <c r="J45" s="51"/>
      <c r="K45" s="55"/>
      <c r="L45" s="53"/>
      <c r="M45" s="51"/>
      <c r="N45" s="52"/>
      <c r="O45" s="51"/>
      <c r="P45" s="76"/>
      <c r="R45" s="75"/>
      <c r="W45" s="53"/>
      <c r="X45" s="16"/>
    </row>
  </sheetData>
  <sheetProtection/>
  <mergeCells count="26">
    <mergeCell ref="J3:J4"/>
    <mergeCell ref="A1:Z1"/>
    <mergeCell ref="C41:G41"/>
    <mergeCell ref="K3:K4"/>
    <mergeCell ref="L3:L4"/>
    <mergeCell ref="M3:M4"/>
    <mergeCell ref="N3:N4"/>
    <mergeCell ref="O3:O4"/>
    <mergeCell ref="P3:P4"/>
    <mergeCell ref="Q3:Q4"/>
    <mergeCell ref="C3:C4"/>
    <mergeCell ref="E3:E4"/>
    <mergeCell ref="F3:F4"/>
    <mergeCell ref="G3:G4"/>
    <mergeCell ref="H3:H4"/>
    <mergeCell ref="I3:I4"/>
    <mergeCell ref="V3:V4"/>
    <mergeCell ref="W3:W4"/>
    <mergeCell ref="A2:A4"/>
    <mergeCell ref="R3:R4"/>
    <mergeCell ref="S3:S4"/>
    <mergeCell ref="T3:T4"/>
    <mergeCell ref="U3:U4"/>
    <mergeCell ref="O2:W2"/>
    <mergeCell ref="F2:N2"/>
    <mergeCell ref="C2:E2"/>
  </mergeCells>
  <printOptions horizontalCentered="1" verticalCentered="1"/>
  <pageMargins left="0.18" right="0.17" top="0.29" bottom="0.2" header="0.11811023622047245" footer="0.1181102362204724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Balan Nadejda</dc:creator>
  <cp:keywords/>
  <dc:description/>
  <cp:lastModifiedBy>Bubuioc Ion</cp:lastModifiedBy>
  <cp:lastPrinted>2015-01-30T15:09:03Z</cp:lastPrinted>
  <dcterms:created xsi:type="dcterms:W3CDTF">2002-01-21T12:49:07Z</dcterms:created>
  <dcterms:modified xsi:type="dcterms:W3CDTF">2015-03-25T12:51:52Z</dcterms:modified>
  <cp:category/>
  <cp:version/>
  <cp:contentType/>
  <cp:contentStatus/>
</cp:coreProperties>
</file>